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Lenovo\O meu disco\IPIL GERAL\ANO LECTIVO 2024 - 2025\PAUTAS\GERAL_NOVAS_PAUTAS\INFORMÁTICA\"/>
    </mc:Choice>
  </mc:AlternateContent>
  <bookViews>
    <workbookView xWindow="0" yWindow="0" windowWidth="25770" windowHeight="12210" tabRatio="771" activeTab="1"/>
  </bookViews>
  <sheets>
    <sheet name="LISTA" sheetId="1" r:id="rId1"/>
    <sheet name="LP" sheetId="32" r:id="rId2"/>
    <sheet name="ING" sheetId="33" r:id="rId3"/>
    <sheet name="FAI" sheetId="34" r:id="rId4"/>
    <sheet name="ED. FISICA" sheetId="35" r:id="rId5"/>
    <sheet name="MAT" sheetId="36" r:id="rId6"/>
    <sheet name="QUI" sheetId="37" r:id="rId7"/>
    <sheet name="FIS" sheetId="38" r:id="rId8"/>
    <sheet name="OGI" sheetId="39" r:id="rId9"/>
    <sheet name="TLP" sheetId="40" r:id="rId10"/>
    <sheet name="SEAC" sheetId="41" r:id="rId11"/>
    <sheet name="TIC" sheetId="42" r:id="rId12"/>
    <sheet name="Iº TRIMESTRE" sheetId="14" r:id="rId13"/>
    <sheet name="IIº TRIMESTRE " sheetId="43" r:id="rId14"/>
  </sheets>
  <definedNames>
    <definedName name="_xlnm.Print_Area" localSheetId="4">'ED. FISICA'!$A$1:$AC$80</definedName>
    <definedName name="_xlnm.Print_Area" localSheetId="3">FAI!$A$1:$AC$80</definedName>
    <definedName name="_xlnm.Print_Area" localSheetId="7">FIS!$A$1:$AC$80</definedName>
    <definedName name="_xlnm.Print_Area" localSheetId="2">ING!$A$1:$AC$80</definedName>
    <definedName name="_xlnm.Print_Area" localSheetId="1">LP!$A$1:$AC$80</definedName>
    <definedName name="_xlnm.Print_Area" localSheetId="5">MAT!$A$1:$AC$80</definedName>
    <definedName name="_xlnm.Print_Area" localSheetId="8">OGI!$A$1:$AC$80</definedName>
    <definedName name="_xlnm.Print_Area" localSheetId="6">QUI!$A$1:$AC$80</definedName>
    <definedName name="_xlnm.Print_Area" localSheetId="10">SEAC!$A$1:$AC$80</definedName>
    <definedName name="_xlnm.Print_Area" localSheetId="11">TIC!$A$1:$AC$80</definedName>
    <definedName name="_xlnm.Print_Area" localSheetId="9">TLP!$A$1:$AC$80</definedName>
  </definedNames>
  <calcPr calcId="162913"/>
  <extLst>
    <ext uri="GoogleSheetsCustomDataVersion2">
      <go:sheetsCustomData xmlns:go="http://customooxmlschemas.google.com/" r:id="rId21" roundtripDataChecksum="78jSTkqi7yne6ivXnesCTfajp5KZMZpp6W+HjhWA6fA="/>
    </ext>
  </extLst>
</workbook>
</file>

<file path=xl/calcChain.xml><?xml version="1.0" encoding="utf-8"?>
<calcChain xmlns="http://schemas.openxmlformats.org/spreadsheetml/2006/main">
  <c r="A60" i="1" l="1"/>
  <c r="G12" i="43" l="1"/>
  <c r="H12" i="43"/>
  <c r="I12" i="43" s="1"/>
  <c r="L12" i="43"/>
  <c r="M12" i="43"/>
  <c r="N12" i="43" s="1"/>
  <c r="Q12" i="43"/>
  <c r="R12" i="43"/>
  <c r="V12" i="43"/>
  <c r="X12" i="43" s="1"/>
  <c r="W12" i="43"/>
  <c r="AA12" i="43"/>
  <c r="AC12" i="43" s="1"/>
  <c r="AB12" i="43"/>
  <c r="AF12" i="43"/>
  <c r="AH12" i="43" s="1"/>
  <c r="AG12" i="43"/>
  <c r="AK12" i="43"/>
  <c r="AL12" i="43"/>
  <c r="AM12" i="43"/>
  <c r="AP12" i="43"/>
  <c r="AQ12" i="43"/>
  <c r="AR12" i="43"/>
  <c r="AU12" i="43"/>
  <c r="AV12" i="43"/>
  <c r="AW12" i="43" s="1"/>
  <c r="AZ12" i="43"/>
  <c r="BA12" i="43"/>
  <c r="BB12" i="43" s="1"/>
  <c r="BE12" i="43"/>
  <c r="BF12" i="43"/>
  <c r="G13" i="43"/>
  <c r="I13" i="43" s="1"/>
  <c r="H13" i="43"/>
  <c r="L13" i="43"/>
  <c r="N13" i="43" s="1"/>
  <c r="M13" i="43"/>
  <c r="Q13" i="43"/>
  <c r="S13" i="43" s="1"/>
  <c r="R13" i="43"/>
  <c r="V13" i="43"/>
  <c r="W13" i="43"/>
  <c r="X13" i="43"/>
  <c r="AA13" i="43"/>
  <c r="AB13" i="43"/>
  <c r="AC13" i="43"/>
  <c r="AF13" i="43"/>
  <c r="AG13" i="43"/>
  <c r="AH13" i="43" s="1"/>
  <c r="AK13" i="43"/>
  <c r="AL13" i="43"/>
  <c r="AM13" i="43" s="1"/>
  <c r="BT13" i="43" s="1"/>
  <c r="AP13" i="43"/>
  <c r="AQ13" i="43"/>
  <c r="AU13" i="43"/>
  <c r="AW13" i="43" s="1"/>
  <c r="AV13" i="43"/>
  <c r="AZ13" i="43"/>
  <c r="BB13" i="43" s="1"/>
  <c r="BA13" i="43"/>
  <c r="BE13" i="43"/>
  <c r="BG13" i="43" s="1"/>
  <c r="BF13" i="43"/>
  <c r="G14" i="43"/>
  <c r="H14" i="43"/>
  <c r="I14" i="43"/>
  <c r="L14" i="43"/>
  <c r="M14" i="43"/>
  <c r="N14" i="43"/>
  <c r="Q14" i="43"/>
  <c r="R14" i="43"/>
  <c r="S14" i="43" s="1"/>
  <c r="BP14" i="43" s="1"/>
  <c r="V14" i="43"/>
  <c r="W14" i="43"/>
  <c r="X14" i="43" s="1"/>
  <c r="AA14" i="43"/>
  <c r="AB14" i="43"/>
  <c r="AF14" i="43"/>
  <c r="AH14" i="43" s="1"/>
  <c r="AG14" i="43"/>
  <c r="AK14" i="43"/>
  <c r="AM14" i="43" s="1"/>
  <c r="AL14" i="43"/>
  <c r="AP14" i="43"/>
  <c r="AR14" i="43" s="1"/>
  <c r="AQ14" i="43"/>
  <c r="AU14" i="43"/>
  <c r="AV14" i="43"/>
  <c r="AW14" i="43"/>
  <c r="AZ14" i="43"/>
  <c r="BA14" i="43"/>
  <c r="BB14" i="43"/>
  <c r="BE14" i="43"/>
  <c r="BG14" i="43" s="1"/>
  <c r="BF14" i="43"/>
  <c r="G15" i="43"/>
  <c r="H15" i="43"/>
  <c r="I15" i="43" s="1"/>
  <c r="L15" i="43"/>
  <c r="M15" i="43"/>
  <c r="Q15" i="43"/>
  <c r="S15" i="43" s="1"/>
  <c r="R15" i="43"/>
  <c r="V15" i="43"/>
  <c r="X15" i="43" s="1"/>
  <c r="W15" i="43"/>
  <c r="AA15" i="43"/>
  <c r="AC15" i="43" s="1"/>
  <c r="AB15" i="43"/>
  <c r="AF15" i="43"/>
  <c r="AG15" i="43"/>
  <c r="AH15" i="43"/>
  <c r="AK15" i="43"/>
  <c r="AL15" i="43"/>
  <c r="AM15" i="43"/>
  <c r="AP15" i="43"/>
  <c r="AR15" i="43" s="1"/>
  <c r="AQ15" i="43"/>
  <c r="AU15" i="43"/>
  <c r="AV15" i="43"/>
  <c r="AW15" i="43" s="1"/>
  <c r="AZ15" i="43"/>
  <c r="BA15" i="43"/>
  <c r="BE15" i="43"/>
  <c r="BG15" i="43" s="1"/>
  <c r="BF15" i="43"/>
  <c r="G16" i="43"/>
  <c r="I16" i="43" s="1"/>
  <c r="H16" i="43"/>
  <c r="L16" i="43"/>
  <c r="N16" i="43" s="1"/>
  <c r="M16" i="43"/>
  <c r="Q16" i="43"/>
  <c r="R16" i="43"/>
  <c r="S16" i="43"/>
  <c r="V16" i="43"/>
  <c r="W16" i="43"/>
  <c r="X16" i="43"/>
  <c r="AA16" i="43"/>
  <c r="AC16" i="43" s="1"/>
  <c r="AB16" i="43"/>
  <c r="AF16" i="43"/>
  <c r="AG16" i="43"/>
  <c r="AH16" i="43" s="1"/>
  <c r="BS16" i="43" s="1"/>
  <c r="AK16" i="43"/>
  <c r="AL16" i="43"/>
  <c r="AP16" i="43"/>
  <c r="AR16" i="43" s="1"/>
  <c r="AQ16" i="43"/>
  <c r="AU16" i="43"/>
  <c r="AW16" i="43" s="1"/>
  <c r="AV16" i="43"/>
  <c r="AZ16" i="43"/>
  <c r="BB16" i="43" s="1"/>
  <c r="BA16" i="43"/>
  <c r="BE16" i="43"/>
  <c r="BF16" i="43"/>
  <c r="BG16" i="43"/>
  <c r="G17" i="43"/>
  <c r="H17" i="43"/>
  <c r="I17" i="43"/>
  <c r="L17" i="43"/>
  <c r="N17" i="43" s="1"/>
  <c r="M17" i="43"/>
  <c r="Q17" i="43"/>
  <c r="R17" i="43"/>
  <c r="S17" i="43" s="1"/>
  <c r="V17" i="43"/>
  <c r="W17" i="43"/>
  <c r="AA17" i="43"/>
  <c r="AC17" i="43" s="1"/>
  <c r="AB17" i="43"/>
  <c r="AF17" i="43"/>
  <c r="AH17" i="43" s="1"/>
  <c r="AG17" i="43"/>
  <c r="AK17" i="43"/>
  <c r="AM17" i="43" s="1"/>
  <c r="AL17" i="43"/>
  <c r="AP17" i="43"/>
  <c r="AQ17" i="43"/>
  <c r="AR17" i="43"/>
  <c r="AU17" i="43"/>
  <c r="AV17" i="43"/>
  <c r="AW17" i="43"/>
  <c r="BV17" i="43" s="1"/>
  <c r="AZ17" i="43"/>
  <c r="BB17" i="43" s="1"/>
  <c r="BA17" i="43"/>
  <c r="BE17" i="43"/>
  <c r="BF17" i="43"/>
  <c r="BG17" i="43" s="1"/>
  <c r="G18" i="43"/>
  <c r="H18" i="43"/>
  <c r="L18" i="43"/>
  <c r="N18" i="43" s="1"/>
  <c r="M18" i="43"/>
  <c r="Q18" i="43"/>
  <c r="S18" i="43" s="1"/>
  <c r="R18" i="43"/>
  <c r="V18" i="43"/>
  <c r="X18" i="43" s="1"/>
  <c r="W18" i="43"/>
  <c r="AA18" i="43"/>
  <c r="AB18" i="43"/>
  <c r="AC18" i="43"/>
  <c r="AF18" i="43"/>
  <c r="AG18" i="43"/>
  <c r="AH18" i="43"/>
  <c r="AK18" i="43"/>
  <c r="AM18" i="43" s="1"/>
  <c r="AL18" i="43"/>
  <c r="AP18" i="43"/>
  <c r="AQ18" i="43"/>
  <c r="AR18" i="43" s="1"/>
  <c r="AU18" i="43"/>
  <c r="AV18" i="43"/>
  <c r="AZ18" i="43"/>
  <c r="BB18" i="43" s="1"/>
  <c r="BA18" i="43"/>
  <c r="BE18" i="43"/>
  <c r="BG18" i="43" s="1"/>
  <c r="BF18" i="43"/>
  <c r="G19" i="43"/>
  <c r="I19" i="43" s="1"/>
  <c r="H19" i="43"/>
  <c r="L19" i="43"/>
  <c r="M19" i="43"/>
  <c r="N19" i="43"/>
  <c r="Q19" i="43"/>
  <c r="R19" i="43"/>
  <c r="S19" i="43"/>
  <c r="V19" i="43"/>
  <c r="X19" i="43" s="1"/>
  <c r="W19" i="43"/>
  <c r="AA19" i="43"/>
  <c r="AB19" i="43"/>
  <c r="AC19" i="43" s="1"/>
  <c r="AF19" i="43"/>
  <c r="AG19" i="43"/>
  <c r="AK19" i="43"/>
  <c r="AM19" i="43" s="1"/>
  <c r="AL19" i="43"/>
  <c r="AP19" i="43"/>
  <c r="AR19" i="43" s="1"/>
  <c r="AQ19" i="43"/>
  <c r="AU19" i="43"/>
  <c r="AW19" i="43" s="1"/>
  <c r="AV19" i="43"/>
  <c r="AZ19" i="43"/>
  <c r="BA19" i="43"/>
  <c r="BB19" i="43"/>
  <c r="BE19" i="43"/>
  <c r="BF19" i="43"/>
  <c r="BG19" i="43"/>
  <c r="G20" i="43"/>
  <c r="H20" i="43"/>
  <c r="I20" i="43" s="1"/>
  <c r="BN20" i="43" s="1"/>
  <c r="L20" i="43"/>
  <c r="M20" i="43"/>
  <c r="N20" i="43" s="1"/>
  <c r="Q20" i="43"/>
  <c r="R20" i="43"/>
  <c r="V20" i="43"/>
  <c r="X20" i="43" s="1"/>
  <c r="W20" i="43"/>
  <c r="AA20" i="43"/>
  <c r="AC20" i="43" s="1"/>
  <c r="AB20" i="43"/>
  <c r="AF20" i="43"/>
  <c r="AH20" i="43" s="1"/>
  <c r="AG20" i="43"/>
  <c r="AK20" i="43"/>
  <c r="AL20" i="43"/>
  <c r="AM20" i="43"/>
  <c r="AP20" i="43"/>
  <c r="AQ20" i="43"/>
  <c r="AR20" i="43"/>
  <c r="BU20" i="43" s="1"/>
  <c r="AU20" i="43"/>
  <c r="AV20" i="43"/>
  <c r="AW20" i="43" s="1"/>
  <c r="AZ20" i="43"/>
  <c r="BA20" i="43"/>
  <c r="BB20" i="43" s="1"/>
  <c r="BE20" i="43"/>
  <c r="BF20" i="43"/>
  <c r="G21" i="43"/>
  <c r="I21" i="43" s="1"/>
  <c r="H21" i="43"/>
  <c r="L21" i="43"/>
  <c r="N21" i="43" s="1"/>
  <c r="M21" i="43"/>
  <c r="Q21" i="43"/>
  <c r="S21" i="43" s="1"/>
  <c r="R21" i="43"/>
  <c r="V21" i="43"/>
  <c r="W21" i="43"/>
  <c r="X21" i="43"/>
  <c r="AA21" i="43"/>
  <c r="AB21" i="43"/>
  <c r="AC21" i="43"/>
  <c r="AF21" i="43"/>
  <c r="AG21" i="43"/>
  <c r="AH21" i="43" s="1"/>
  <c r="AK21" i="43"/>
  <c r="AL21" i="43"/>
  <c r="AM21" i="43" s="1"/>
  <c r="AP21" i="43"/>
  <c r="AQ21" i="43"/>
  <c r="AU21" i="43"/>
  <c r="AW21" i="43" s="1"/>
  <c r="AV21" i="43"/>
  <c r="AZ21" i="43"/>
  <c r="BB21" i="43" s="1"/>
  <c r="BA21" i="43"/>
  <c r="BE21" i="43"/>
  <c r="BG21" i="43" s="1"/>
  <c r="BF21" i="43"/>
  <c r="G22" i="43"/>
  <c r="H22" i="43"/>
  <c r="I22" i="43"/>
  <c r="L22" i="43"/>
  <c r="M22" i="43"/>
  <c r="N22" i="43"/>
  <c r="Q22" i="43"/>
  <c r="S22" i="43" s="1"/>
  <c r="R22" i="43"/>
  <c r="V22" i="43"/>
  <c r="W22" i="43"/>
  <c r="X22" i="43" s="1"/>
  <c r="BQ22" i="43" s="1"/>
  <c r="AA22" i="43"/>
  <c r="AB22" i="43"/>
  <c r="AF22" i="43"/>
  <c r="AH22" i="43" s="1"/>
  <c r="AG22" i="43"/>
  <c r="AK22" i="43"/>
  <c r="AM22" i="43" s="1"/>
  <c r="AL22" i="43"/>
  <c r="AP22" i="43"/>
  <c r="AR22" i="43" s="1"/>
  <c r="AQ22" i="43"/>
  <c r="AU22" i="43"/>
  <c r="AV22" i="43"/>
  <c r="AW22" i="43"/>
  <c r="AZ22" i="43"/>
  <c r="BA22" i="43"/>
  <c r="BB22" i="43"/>
  <c r="BE22" i="43"/>
  <c r="BG22" i="43" s="1"/>
  <c r="BF22" i="43"/>
  <c r="G23" i="43"/>
  <c r="H23" i="43"/>
  <c r="I23" i="43" s="1"/>
  <c r="L23" i="43"/>
  <c r="M23" i="43"/>
  <c r="Q23" i="43"/>
  <c r="S23" i="43" s="1"/>
  <c r="R23" i="43"/>
  <c r="V23" i="43"/>
  <c r="X23" i="43" s="1"/>
  <c r="W23" i="43"/>
  <c r="AA23" i="43"/>
  <c r="AC23" i="43" s="1"/>
  <c r="AB23" i="43"/>
  <c r="AF23" i="43"/>
  <c r="AG23" i="43"/>
  <c r="AH23" i="43"/>
  <c r="AK23" i="43"/>
  <c r="AL23" i="43"/>
  <c r="AM23" i="43"/>
  <c r="BT23" i="43" s="1"/>
  <c r="AP23" i="43"/>
  <c r="AQ23" i="43"/>
  <c r="AR23" i="43" s="1"/>
  <c r="AU23" i="43"/>
  <c r="AV23" i="43"/>
  <c r="AW23" i="43" s="1"/>
  <c r="AZ23" i="43"/>
  <c r="BA23" i="43"/>
  <c r="BE23" i="43"/>
  <c r="BG23" i="43" s="1"/>
  <c r="BF23" i="43"/>
  <c r="G24" i="43"/>
  <c r="I24" i="43" s="1"/>
  <c r="H24" i="43"/>
  <c r="L24" i="43"/>
  <c r="N24" i="43" s="1"/>
  <c r="M24" i="43"/>
  <c r="Q24" i="43"/>
  <c r="R24" i="43"/>
  <c r="S24" i="43"/>
  <c r="V24" i="43"/>
  <c r="W24" i="43"/>
  <c r="X24" i="43"/>
  <c r="AA24" i="43"/>
  <c r="AB24" i="43"/>
  <c r="AC24" i="43" s="1"/>
  <c r="AF24" i="43"/>
  <c r="AG24" i="43"/>
  <c r="AH24" i="43" s="1"/>
  <c r="AK24" i="43"/>
  <c r="AL24" i="43"/>
  <c r="AP24" i="43"/>
  <c r="AR24" i="43" s="1"/>
  <c r="AQ24" i="43"/>
  <c r="AU24" i="43"/>
  <c r="AW24" i="43" s="1"/>
  <c r="AV24" i="43"/>
  <c r="AZ24" i="43"/>
  <c r="BB24" i="43" s="1"/>
  <c r="BA24" i="43"/>
  <c r="BE24" i="43"/>
  <c r="BF24" i="43"/>
  <c r="BG24" i="43"/>
  <c r="G25" i="43"/>
  <c r="H25" i="43"/>
  <c r="I25" i="43"/>
  <c r="L25" i="43"/>
  <c r="M25" i="43"/>
  <c r="N25" i="43" s="1"/>
  <c r="Q25" i="43"/>
  <c r="R25" i="43"/>
  <c r="S25" i="43" s="1"/>
  <c r="BP25" i="43" s="1"/>
  <c r="V25" i="43"/>
  <c r="W25" i="43"/>
  <c r="AA25" i="43"/>
  <c r="AC25" i="43" s="1"/>
  <c r="AB25" i="43"/>
  <c r="AF25" i="43"/>
  <c r="AH25" i="43" s="1"/>
  <c r="AG25" i="43"/>
  <c r="AK25" i="43"/>
  <c r="AM25" i="43" s="1"/>
  <c r="AL25" i="43"/>
  <c r="AP25" i="43"/>
  <c r="AQ25" i="43"/>
  <c r="AR25" i="43"/>
  <c r="AU25" i="43"/>
  <c r="AV25" i="43"/>
  <c r="AW25" i="43"/>
  <c r="AZ25" i="43"/>
  <c r="BB25" i="43" s="1"/>
  <c r="BA25" i="43"/>
  <c r="BE25" i="43"/>
  <c r="BF25" i="43"/>
  <c r="BG25" i="43" s="1"/>
  <c r="G26" i="43"/>
  <c r="H26" i="43"/>
  <c r="L26" i="43"/>
  <c r="N26" i="43" s="1"/>
  <c r="M26" i="43"/>
  <c r="Q26" i="43"/>
  <c r="S26" i="43" s="1"/>
  <c r="R26" i="43"/>
  <c r="V26" i="43"/>
  <c r="X26" i="43" s="1"/>
  <c r="W26" i="43"/>
  <c r="AA26" i="43"/>
  <c r="AB26" i="43"/>
  <c r="AC26" i="43"/>
  <c r="AF26" i="43"/>
  <c r="AG26" i="43"/>
  <c r="AH26" i="43"/>
  <c r="AK26" i="43"/>
  <c r="AM26" i="43" s="1"/>
  <c r="AL26" i="43"/>
  <c r="AP26" i="43"/>
  <c r="AQ26" i="43"/>
  <c r="AR26" i="43" s="1"/>
  <c r="AU26" i="43"/>
  <c r="AV26" i="43"/>
  <c r="AW26" i="43" s="1"/>
  <c r="AZ26" i="43"/>
  <c r="BB26" i="43" s="1"/>
  <c r="BA26" i="43"/>
  <c r="BE26" i="43"/>
  <c r="BG26" i="43" s="1"/>
  <c r="BF26" i="43"/>
  <c r="G27" i="43"/>
  <c r="I27" i="43" s="1"/>
  <c r="H27" i="43"/>
  <c r="L27" i="43"/>
  <c r="M27" i="43"/>
  <c r="N27" i="43"/>
  <c r="Q27" i="43"/>
  <c r="R27" i="43"/>
  <c r="S27" i="43"/>
  <c r="V27" i="43"/>
  <c r="X27" i="43" s="1"/>
  <c r="W27" i="43"/>
  <c r="AA27" i="43"/>
  <c r="AB27" i="43"/>
  <c r="AC27" i="43" s="1"/>
  <c r="AF27" i="43"/>
  <c r="AG27" i="43"/>
  <c r="AK27" i="43"/>
  <c r="AM27" i="43" s="1"/>
  <c r="AL27" i="43"/>
  <c r="AP27" i="43"/>
  <c r="AR27" i="43" s="1"/>
  <c r="AQ27" i="43"/>
  <c r="AU27" i="43"/>
  <c r="AW27" i="43" s="1"/>
  <c r="AV27" i="43"/>
  <c r="AZ27" i="43"/>
  <c r="BA27" i="43"/>
  <c r="BB27" i="43"/>
  <c r="BE27" i="43"/>
  <c r="BF27" i="43"/>
  <c r="BG27" i="43"/>
  <c r="G28" i="43"/>
  <c r="I28" i="43" s="1"/>
  <c r="H28" i="43"/>
  <c r="L28" i="43"/>
  <c r="M28" i="43"/>
  <c r="N28" i="43" s="1"/>
  <c r="Q28" i="43"/>
  <c r="R28" i="43"/>
  <c r="V28" i="43"/>
  <c r="X28" i="43" s="1"/>
  <c r="W28" i="43"/>
  <c r="AA28" i="43"/>
  <c r="AC28" i="43" s="1"/>
  <c r="AB28" i="43"/>
  <c r="AF28" i="43"/>
  <c r="AH28" i="43" s="1"/>
  <c r="AG28" i="43"/>
  <c r="AK28" i="43"/>
  <c r="AL28" i="43"/>
  <c r="AM28" i="43"/>
  <c r="AP28" i="43"/>
  <c r="AQ28" i="43"/>
  <c r="AR28" i="43"/>
  <c r="AU28" i="43"/>
  <c r="AW28" i="43" s="1"/>
  <c r="AV28" i="43"/>
  <c r="AZ28" i="43"/>
  <c r="BB28" i="43" s="1"/>
  <c r="BA28" i="43"/>
  <c r="BE28" i="43"/>
  <c r="BF28" i="43"/>
  <c r="G29" i="43"/>
  <c r="I29" i="43" s="1"/>
  <c r="H29" i="43"/>
  <c r="L29" i="43"/>
  <c r="N29" i="43" s="1"/>
  <c r="M29" i="43"/>
  <c r="Q29" i="43"/>
  <c r="S29" i="43" s="1"/>
  <c r="R29" i="43"/>
  <c r="V29" i="43"/>
  <c r="W29" i="43"/>
  <c r="X29" i="43"/>
  <c r="AA29" i="43"/>
  <c r="AB29" i="43"/>
  <c r="AC29" i="43"/>
  <c r="BR29" i="43" s="1"/>
  <c r="AF29" i="43"/>
  <c r="AG29" i="43"/>
  <c r="AH29" i="43" s="1"/>
  <c r="AK29" i="43"/>
  <c r="AL29" i="43"/>
  <c r="AM29" i="43" s="1"/>
  <c r="AP29" i="43"/>
  <c r="AQ29" i="43"/>
  <c r="AU29" i="43"/>
  <c r="AW29" i="43" s="1"/>
  <c r="AV29" i="43"/>
  <c r="AZ29" i="43"/>
  <c r="BB29" i="43" s="1"/>
  <c r="BA29" i="43"/>
  <c r="BE29" i="43"/>
  <c r="BG29" i="43" s="1"/>
  <c r="BF29" i="43"/>
  <c r="G30" i="43"/>
  <c r="H30" i="43"/>
  <c r="I30" i="43"/>
  <c r="L30" i="43"/>
  <c r="M30" i="43"/>
  <c r="N30" i="43"/>
  <c r="Q30" i="43"/>
  <c r="S30" i="43" s="1"/>
  <c r="R30" i="43"/>
  <c r="V30" i="43"/>
  <c r="W30" i="43"/>
  <c r="X30" i="43" s="1"/>
  <c r="AA30" i="43"/>
  <c r="AB30" i="43"/>
  <c r="AF30" i="43"/>
  <c r="AH30" i="43" s="1"/>
  <c r="AG30" i="43"/>
  <c r="AK30" i="43"/>
  <c r="AM30" i="43" s="1"/>
  <c r="AL30" i="43"/>
  <c r="AP30" i="43"/>
  <c r="AR30" i="43" s="1"/>
  <c r="AQ30" i="43"/>
  <c r="AU30" i="43"/>
  <c r="AV30" i="43"/>
  <c r="AW30" i="43"/>
  <c r="AZ30" i="43"/>
  <c r="BA30" i="43"/>
  <c r="BB30" i="43"/>
  <c r="BE30" i="43"/>
  <c r="BG30" i="43" s="1"/>
  <c r="BF30" i="43"/>
  <c r="G31" i="43"/>
  <c r="H31" i="43"/>
  <c r="I31" i="43" s="1"/>
  <c r="L31" i="43"/>
  <c r="M31" i="43"/>
  <c r="N31" i="43" s="1"/>
  <c r="Q31" i="43"/>
  <c r="S31" i="43" s="1"/>
  <c r="R31" i="43"/>
  <c r="V31" i="43"/>
  <c r="X31" i="43" s="1"/>
  <c r="W31" i="43"/>
  <c r="AA31" i="43"/>
  <c r="AC31" i="43" s="1"/>
  <c r="AB31" i="43"/>
  <c r="AF31" i="43"/>
  <c r="AG31" i="43"/>
  <c r="AH31" i="43"/>
  <c r="AK31" i="43"/>
  <c r="AL31" i="43"/>
  <c r="AM31" i="43"/>
  <c r="AP31" i="43"/>
  <c r="AQ31" i="43"/>
  <c r="AR31" i="43" s="1"/>
  <c r="BU31" i="43" s="1"/>
  <c r="AU31" i="43"/>
  <c r="AV31" i="43"/>
  <c r="AW31" i="43" s="1"/>
  <c r="AZ31" i="43"/>
  <c r="BA31" i="43"/>
  <c r="BE31" i="43"/>
  <c r="BG31" i="43" s="1"/>
  <c r="BF31" i="43"/>
  <c r="G32" i="43"/>
  <c r="I32" i="43" s="1"/>
  <c r="H32" i="43"/>
  <c r="L32" i="43"/>
  <c r="N32" i="43" s="1"/>
  <c r="M32" i="43"/>
  <c r="Q32" i="43"/>
  <c r="R32" i="43"/>
  <c r="S32" i="43"/>
  <c r="V32" i="43"/>
  <c r="W32" i="43"/>
  <c r="X32" i="43"/>
  <c r="BQ32" i="43" s="1"/>
  <c r="AA32" i="43"/>
  <c r="AC32" i="43" s="1"/>
  <c r="AB32" i="43"/>
  <c r="AF32" i="43"/>
  <c r="AG32" i="43"/>
  <c r="AH32" i="43"/>
  <c r="AK32" i="43"/>
  <c r="AL32" i="43"/>
  <c r="AM32" i="43" s="1"/>
  <c r="AP32" i="43"/>
  <c r="AQ32" i="43"/>
  <c r="AR32" i="43"/>
  <c r="AU32" i="43"/>
  <c r="AW32" i="43" s="1"/>
  <c r="AV32" i="43"/>
  <c r="AZ32" i="43"/>
  <c r="BB32" i="43" s="1"/>
  <c r="BA32" i="43"/>
  <c r="BE32" i="43"/>
  <c r="BF32" i="43"/>
  <c r="BG32" i="43" s="1"/>
  <c r="BX32" i="43" s="1"/>
  <c r="G33" i="43"/>
  <c r="H33" i="43"/>
  <c r="I33" i="43"/>
  <c r="L33" i="43"/>
  <c r="N33" i="43" s="1"/>
  <c r="M33" i="43"/>
  <c r="Q33" i="43"/>
  <c r="R33" i="43"/>
  <c r="S33" i="43" s="1"/>
  <c r="V33" i="43"/>
  <c r="W33" i="43"/>
  <c r="X33" i="43" s="1"/>
  <c r="AA33" i="43"/>
  <c r="AB33" i="43"/>
  <c r="AC33" i="43"/>
  <c r="AF33" i="43"/>
  <c r="AH33" i="43" s="1"/>
  <c r="AG33" i="43"/>
  <c r="AK33" i="43"/>
  <c r="AM33" i="43" s="1"/>
  <c r="AL33" i="43"/>
  <c r="AP33" i="43"/>
  <c r="AQ33" i="43"/>
  <c r="AR33" i="43"/>
  <c r="AU33" i="43"/>
  <c r="AV33" i="43"/>
  <c r="AW33" i="43"/>
  <c r="AZ33" i="43"/>
  <c r="BB33" i="43" s="1"/>
  <c r="BA33" i="43"/>
  <c r="BE33" i="43"/>
  <c r="BF33" i="43"/>
  <c r="BG33" i="43" s="1"/>
  <c r="G34" i="43"/>
  <c r="H34" i="43"/>
  <c r="I34" i="43" s="1"/>
  <c r="L34" i="43"/>
  <c r="N34" i="43" s="1"/>
  <c r="M34" i="43"/>
  <c r="Q34" i="43"/>
  <c r="S34" i="43" s="1"/>
  <c r="R34" i="43"/>
  <c r="V34" i="43"/>
  <c r="X34" i="43" s="1"/>
  <c r="W34" i="43"/>
  <c r="AA34" i="43"/>
  <c r="AB34" i="43"/>
  <c r="AC34" i="43"/>
  <c r="AF34" i="43"/>
  <c r="AG34" i="43"/>
  <c r="AH34" i="43"/>
  <c r="AK34" i="43"/>
  <c r="AM34" i="43" s="1"/>
  <c r="AL34" i="43"/>
  <c r="AP34" i="43"/>
  <c r="AQ34" i="43"/>
  <c r="AR34" i="43" s="1"/>
  <c r="AU34" i="43"/>
  <c r="AV34" i="43"/>
  <c r="AW34" i="43" s="1"/>
  <c r="AZ34" i="43"/>
  <c r="BB34" i="43" s="1"/>
  <c r="BA34" i="43"/>
  <c r="BE34" i="43"/>
  <c r="BG34" i="43" s="1"/>
  <c r="BF34" i="43"/>
  <c r="G35" i="43"/>
  <c r="I35" i="43" s="1"/>
  <c r="H35" i="43"/>
  <c r="L35" i="43"/>
  <c r="M35" i="43"/>
  <c r="N35" i="43"/>
  <c r="Q35" i="43"/>
  <c r="R35" i="43"/>
  <c r="S35" i="43"/>
  <c r="V35" i="43"/>
  <c r="X35" i="43" s="1"/>
  <c r="W35" i="43"/>
  <c r="AA35" i="43"/>
  <c r="AB35" i="43"/>
  <c r="AC35" i="43"/>
  <c r="AF35" i="43"/>
  <c r="AG35" i="43"/>
  <c r="AH35" i="43" s="1"/>
  <c r="AK35" i="43"/>
  <c r="AL35" i="43"/>
  <c r="AM35" i="43"/>
  <c r="AP35" i="43"/>
  <c r="AR35" i="43" s="1"/>
  <c r="AQ35" i="43"/>
  <c r="AU35" i="43"/>
  <c r="AW35" i="43" s="1"/>
  <c r="AV35" i="43"/>
  <c r="AZ35" i="43"/>
  <c r="BA35" i="43"/>
  <c r="BB35" i="43"/>
  <c r="BE35" i="43"/>
  <c r="BF35" i="43"/>
  <c r="BG35" i="43"/>
  <c r="G36" i="43"/>
  <c r="I36" i="43" s="1"/>
  <c r="H36" i="43"/>
  <c r="L36" i="43"/>
  <c r="M36" i="43"/>
  <c r="N36" i="43"/>
  <c r="Q36" i="43"/>
  <c r="R36" i="43"/>
  <c r="S36" i="43" s="1"/>
  <c r="V36" i="43"/>
  <c r="X36" i="43" s="1"/>
  <c r="W36" i="43"/>
  <c r="AA36" i="43"/>
  <c r="AC36" i="43" s="1"/>
  <c r="BR36" i="43" s="1"/>
  <c r="AB36" i="43"/>
  <c r="AF36" i="43"/>
  <c r="AH36" i="43" s="1"/>
  <c r="AG36" i="43"/>
  <c r="AK36" i="43"/>
  <c r="AM36" i="43" s="1"/>
  <c r="AL36" i="43"/>
  <c r="AP36" i="43"/>
  <c r="AQ36" i="43"/>
  <c r="AR36" i="43"/>
  <c r="AU36" i="43"/>
  <c r="AW36" i="43" s="1"/>
  <c r="AV36" i="43"/>
  <c r="AZ36" i="43"/>
  <c r="BA36" i="43"/>
  <c r="BB36" i="43"/>
  <c r="BE36" i="43"/>
  <c r="BG36" i="43" s="1"/>
  <c r="BF36" i="43"/>
  <c r="G37" i="43"/>
  <c r="H37" i="43"/>
  <c r="I37" i="43" s="1"/>
  <c r="L37" i="43"/>
  <c r="N37" i="43" s="1"/>
  <c r="BO37" i="43" s="1"/>
  <c r="M37" i="43"/>
  <c r="Q37" i="43"/>
  <c r="S37" i="43" s="1"/>
  <c r="R37" i="43"/>
  <c r="V37" i="43"/>
  <c r="X37" i="43" s="1"/>
  <c r="W37" i="43"/>
  <c r="AA37" i="43"/>
  <c r="AB37" i="43"/>
  <c r="AC37" i="43"/>
  <c r="AF37" i="43"/>
  <c r="AH37" i="43" s="1"/>
  <c r="AG37" i="43"/>
  <c r="AK37" i="43"/>
  <c r="AM37" i="43" s="1"/>
  <c r="AL37" i="43"/>
  <c r="AP37" i="43"/>
  <c r="AQ37" i="43"/>
  <c r="AU37" i="43"/>
  <c r="AV37" i="43"/>
  <c r="AW37" i="43"/>
  <c r="AZ37" i="43"/>
  <c r="BB37" i="43" s="1"/>
  <c r="BA37" i="43"/>
  <c r="BE37" i="43"/>
  <c r="BG37" i="43" s="1"/>
  <c r="BF37" i="43"/>
  <c r="G38" i="43"/>
  <c r="H38" i="43"/>
  <c r="I38" i="43" s="1"/>
  <c r="L38" i="43"/>
  <c r="M38" i="43"/>
  <c r="N38" i="43"/>
  <c r="Q38" i="43"/>
  <c r="S38" i="43" s="1"/>
  <c r="R38" i="43"/>
  <c r="V38" i="43"/>
  <c r="X38" i="43" s="1"/>
  <c r="W38" i="43"/>
  <c r="AA38" i="43"/>
  <c r="AB38" i="43"/>
  <c r="AF38" i="43"/>
  <c r="AG38" i="43"/>
  <c r="AH38" i="43"/>
  <c r="AK38" i="43"/>
  <c r="AM38" i="43" s="1"/>
  <c r="AL38" i="43"/>
  <c r="AP38" i="43"/>
  <c r="AR38" i="43" s="1"/>
  <c r="BU38" i="43" s="1"/>
  <c r="AQ38" i="43"/>
  <c r="AU38" i="43"/>
  <c r="AV38" i="43"/>
  <c r="AW38" i="43" s="1"/>
  <c r="AZ38" i="43"/>
  <c r="BA38" i="43"/>
  <c r="BB38" i="43"/>
  <c r="BE38" i="43"/>
  <c r="BG38" i="43" s="1"/>
  <c r="BF38" i="43"/>
  <c r="G39" i="43"/>
  <c r="I39" i="43" s="1"/>
  <c r="H39" i="43"/>
  <c r="L39" i="43"/>
  <c r="M39" i="43"/>
  <c r="Q39" i="43"/>
  <c r="R39" i="43"/>
  <c r="S39" i="43"/>
  <c r="V39" i="43"/>
  <c r="X39" i="43" s="1"/>
  <c r="BQ39" i="43" s="1"/>
  <c r="W39" i="43"/>
  <c r="AA39" i="43"/>
  <c r="AC39" i="43" s="1"/>
  <c r="AB39" i="43"/>
  <c r="AF39" i="43"/>
  <c r="AG39" i="43"/>
  <c r="AH39" i="43"/>
  <c r="AK39" i="43"/>
  <c r="AL39" i="43"/>
  <c r="AM39" i="43"/>
  <c r="AP39" i="43"/>
  <c r="AR39" i="43" s="1"/>
  <c r="AQ39" i="43"/>
  <c r="AU39" i="43"/>
  <c r="AW39" i="43" s="1"/>
  <c r="AV39" i="43"/>
  <c r="AZ39" i="43"/>
  <c r="BB39" i="43" s="1"/>
  <c r="BW39" i="43" s="1"/>
  <c r="BA39" i="43"/>
  <c r="BE39" i="43"/>
  <c r="BF39" i="43"/>
  <c r="BG39" i="43"/>
  <c r="G40" i="43"/>
  <c r="I40" i="43" s="1"/>
  <c r="H40" i="43"/>
  <c r="L40" i="43"/>
  <c r="N40" i="43" s="1"/>
  <c r="M40" i="43"/>
  <c r="Q40" i="43"/>
  <c r="R40" i="43"/>
  <c r="S40" i="43"/>
  <c r="V40" i="43"/>
  <c r="W40" i="43"/>
  <c r="X40" i="43"/>
  <c r="AA40" i="43"/>
  <c r="AC40" i="43" s="1"/>
  <c r="AB40" i="43"/>
  <c r="AF40" i="43"/>
  <c r="AH40" i="43" s="1"/>
  <c r="AG40" i="43"/>
  <c r="AK40" i="43"/>
  <c r="AL40" i="43"/>
  <c r="AP40" i="43"/>
  <c r="AQ40" i="43"/>
  <c r="AR40" i="43"/>
  <c r="AU40" i="43"/>
  <c r="AW40" i="43" s="1"/>
  <c r="AV40" i="43"/>
  <c r="AZ40" i="43"/>
  <c r="BB40" i="43" s="1"/>
  <c r="BW40" i="43" s="1"/>
  <c r="BA40" i="43"/>
  <c r="BE40" i="43"/>
  <c r="BF40" i="43"/>
  <c r="BG40" i="43" s="1"/>
  <c r="G41" i="43"/>
  <c r="H41" i="43"/>
  <c r="I41" i="43"/>
  <c r="L41" i="43"/>
  <c r="M41" i="43"/>
  <c r="N41" i="43" s="1"/>
  <c r="Q41" i="43"/>
  <c r="R41" i="43"/>
  <c r="S41" i="43"/>
  <c r="V41" i="43"/>
  <c r="W41" i="43"/>
  <c r="AA41" i="43"/>
  <c r="AC41" i="43" s="1"/>
  <c r="AB41" i="43"/>
  <c r="AF41" i="43"/>
  <c r="AH41" i="43" s="1"/>
  <c r="BS41" i="43" s="1"/>
  <c r="AG41" i="43"/>
  <c r="AK41" i="43"/>
  <c r="AM41" i="43" s="1"/>
  <c r="AL41" i="43"/>
  <c r="AP41" i="43"/>
  <c r="AR41" i="43" s="1"/>
  <c r="AQ41" i="43"/>
  <c r="AU41" i="43"/>
  <c r="AV41" i="43"/>
  <c r="AW41" i="43"/>
  <c r="BV41" i="43" s="1"/>
  <c r="AZ41" i="43"/>
  <c r="BA41" i="43"/>
  <c r="BB41" i="43"/>
  <c r="BE41" i="43"/>
  <c r="BF41" i="43"/>
  <c r="BG41" i="43"/>
  <c r="G42" i="43"/>
  <c r="H42" i="43"/>
  <c r="L42" i="43"/>
  <c r="N42" i="43" s="1"/>
  <c r="M42" i="43"/>
  <c r="Q42" i="43"/>
  <c r="S42" i="43" s="1"/>
  <c r="R42" i="43"/>
  <c r="V42" i="43"/>
  <c r="X42" i="43" s="1"/>
  <c r="W42" i="43"/>
  <c r="AA42" i="43"/>
  <c r="AC42" i="43" s="1"/>
  <c r="AB42" i="43"/>
  <c r="AF42" i="43"/>
  <c r="AG42" i="43"/>
  <c r="AH42" i="43"/>
  <c r="AK42" i="43"/>
  <c r="AL42" i="43"/>
  <c r="AM42" i="43"/>
  <c r="AP42" i="43"/>
  <c r="AR42" i="43" s="1"/>
  <c r="AQ42" i="43"/>
  <c r="AU42" i="43"/>
  <c r="AV42" i="43"/>
  <c r="AZ42" i="43"/>
  <c r="BA42" i="43"/>
  <c r="BB42" i="43" s="1"/>
  <c r="BE42" i="43"/>
  <c r="BG42" i="43" s="1"/>
  <c r="BF42" i="43"/>
  <c r="G43" i="43"/>
  <c r="I43" i="43" s="1"/>
  <c r="H43" i="43"/>
  <c r="L43" i="43"/>
  <c r="N43" i="43" s="1"/>
  <c r="M43" i="43"/>
  <c r="Q43" i="43"/>
  <c r="R43" i="43"/>
  <c r="S43" i="43"/>
  <c r="V43" i="43"/>
  <c r="X43" i="43" s="1"/>
  <c r="W43" i="43"/>
  <c r="AA43" i="43"/>
  <c r="AB43" i="43"/>
  <c r="AC43" i="43"/>
  <c r="AF43" i="43"/>
  <c r="AG43" i="43"/>
  <c r="AK43" i="43"/>
  <c r="AL43" i="43"/>
  <c r="AM43" i="43"/>
  <c r="AP43" i="43"/>
  <c r="AQ43" i="43"/>
  <c r="AR43" i="43" s="1"/>
  <c r="AU43" i="43"/>
  <c r="AW43" i="43" s="1"/>
  <c r="AV43" i="43"/>
  <c r="AZ43" i="43"/>
  <c r="BB43" i="43" s="1"/>
  <c r="BA43" i="43"/>
  <c r="BE43" i="43"/>
  <c r="BF43" i="43"/>
  <c r="BG43" i="43"/>
  <c r="BX43" i="43" s="1"/>
  <c r="G44" i="43"/>
  <c r="I44" i="43" s="1"/>
  <c r="H44" i="43"/>
  <c r="L44" i="43"/>
  <c r="M44" i="43"/>
  <c r="N44" i="43"/>
  <c r="Q44" i="43"/>
  <c r="S44" i="43" s="1"/>
  <c r="R44" i="43"/>
  <c r="V44" i="43"/>
  <c r="W44" i="43"/>
  <c r="X44" i="43" s="1"/>
  <c r="AA44" i="43"/>
  <c r="AB44" i="43"/>
  <c r="AC44" i="43" s="1"/>
  <c r="AF44" i="43"/>
  <c r="AH44" i="43" s="1"/>
  <c r="AG44" i="43"/>
  <c r="AK44" i="43"/>
  <c r="AM44" i="43" s="1"/>
  <c r="AL44" i="43"/>
  <c r="AP44" i="43"/>
  <c r="AQ44" i="43"/>
  <c r="AR44" i="43"/>
  <c r="AU44" i="43"/>
  <c r="AV44" i="43"/>
  <c r="AW44" i="43"/>
  <c r="AZ44" i="43"/>
  <c r="BA44" i="43"/>
  <c r="BB44" i="43"/>
  <c r="BE44" i="43"/>
  <c r="BF44" i="43"/>
  <c r="G45" i="43"/>
  <c r="H45" i="43"/>
  <c r="I45" i="43" s="1"/>
  <c r="L45" i="43"/>
  <c r="M45" i="43"/>
  <c r="N45" i="43" s="1"/>
  <c r="Q45" i="43"/>
  <c r="S45" i="43" s="1"/>
  <c r="R45" i="43"/>
  <c r="V45" i="43"/>
  <c r="X45" i="43" s="1"/>
  <c r="W45" i="43"/>
  <c r="AA45" i="43"/>
  <c r="AB45" i="43"/>
  <c r="AC45" i="43"/>
  <c r="AF45" i="43"/>
  <c r="AG45" i="43"/>
  <c r="AH45" i="43"/>
  <c r="AK45" i="43"/>
  <c r="AL45" i="43"/>
  <c r="AM45" i="43"/>
  <c r="AP45" i="43"/>
  <c r="AQ45" i="43"/>
  <c r="AU45" i="43"/>
  <c r="AV45" i="43"/>
  <c r="AW45" i="43" s="1"/>
  <c r="AZ45" i="43"/>
  <c r="BA45" i="43"/>
  <c r="BB45" i="43" s="1"/>
  <c r="BE45" i="43"/>
  <c r="BG45" i="43" s="1"/>
  <c r="BF45" i="43"/>
  <c r="G46" i="43"/>
  <c r="I46" i="43" s="1"/>
  <c r="H46" i="43"/>
  <c r="L46" i="43"/>
  <c r="M46" i="43"/>
  <c r="N46" i="43"/>
  <c r="BO46" i="43" s="1"/>
  <c r="Q46" i="43"/>
  <c r="R46" i="43"/>
  <c r="S46" i="43"/>
  <c r="V46" i="43"/>
  <c r="W46" i="43"/>
  <c r="X46" i="43"/>
  <c r="AA46" i="43"/>
  <c r="AB46" i="43"/>
  <c r="AF46" i="43"/>
  <c r="AH46" i="43" s="1"/>
  <c r="AG46" i="43"/>
  <c r="AK46" i="43"/>
  <c r="AL46" i="43"/>
  <c r="AM46" i="43"/>
  <c r="AP46" i="43"/>
  <c r="AR46" i="43" s="1"/>
  <c r="BU46" i="43" s="1"/>
  <c r="AQ46" i="43"/>
  <c r="AU46" i="43"/>
  <c r="AW46" i="43" s="1"/>
  <c r="BV46" i="43" s="1"/>
  <c r="AV46" i="43"/>
  <c r="AZ46" i="43"/>
  <c r="BA46" i="43"/>
  <c r="BB46" i="43"/>
  <c r="BE46" i="43"/>
  <c r="BF46" i="43"/>
  <c r="BG46" i="43"/>
  <c r="G47" i="43"/>
  <c r="H47" i="43"/>
  <c r="I47" i="43"/>
  <c r="L47" i="43"/>
  <c r="M47" i="43"/>
  <c r="Q47" i="43"/>
  <c r="S47" i="43" s="1"/>
  <c r="R47" i="43"/>
  <c r="V47" i="43"/>
  <c r="W47" i="43"/>
  <c r="X47" i="43"/>
  <c r="AA47" i="43"/>
  <c r="AC47" i="43" s="1"/>
  <c r="BR47" i="43" s="1"/>
  <c r="AB47" i="43"/>
  <c r="AF47" i="43"/>
  <c r="AH47" i="43" s="1"/>
  <c r="AG47" i="43"/>
  <c r="AK47" i="43"/>
  <c r="AL47" i="43"/>
  <c r="AM47" i="43"/>
  <c r="BT47" i="43" s="1"/>
  <c r="AP47" i="43"/>
  <c r="AR47" i="43" s="1"/>
  <c r="AQ47" i="43"/>
  <c r="AU47" i="43"/>
  <c r="AW47" i="43" s="1"/>
  <c r="AV47" i="43"/>
  <c r="AZ47" i="43"/>
  <c r="BA47" i="43"/>
  <c r="BE47" i="43"/>
  <c r="BF47" i="43"/>
  <c r="BG47" i="43"/>
  <c r="G48" i="43"/>
  <c r="H48" i="43"/>
  <c r="I48" i="43"/>
  <c r="L48" i="43"/>
  <c r="N48" i="43" s="1"/>
  <c r="BO48" i="43" s="1"/>
  <c r="M48" i="43"/>
  <c r="Q48" i="43"/>
  <c r="R48" i="43"/>
  <c r="S48" i="43" s="1"/>
  <c r="V48" i="43"/>
  <c r="W48" i="43"/>
  <c r="X48" i="43"/>
  <c r="AA48" i="43"/>
  <c r="AC48" i="43" s="1"/>
  <c r="BR48" i="43" s="1"/>
  <c r="AB48" i="43"/>
  <c r="AF48" i="43"/>
  <c r="AH48" i="43" s="1"/>
  <c r="BS48" i="43" s="1"/>
  <c r="AG48" i="43"/>
  <c r="AK48" i="43"/>
  <c r="AM48" i="43" s="1"/>
  <c r="AL48" i="43"/>
  <c r="AP48" i="43"/>
  <c r="AQ48" i="43"/>
  <c r="AR48" i="43"/>
  <c r="AU48" i="43"/>
  <c r="AW48" i="43" s="1"/>
  <c r="AV48" i="43"/>
  <c r="AZ48" i="43"/>
  <c r="BB48" i="43" s="1"/>
  <c r="BW48" i="43" s="1"/>
  <c r="BA48" i="43"/>
  <c r="BE48" i="43"/>
  <c r="BF48" i="43"/>
  <c r="BG48" i="43" s="1"/>
  <c r="BX48" i="43" s="1"/>
  <c r="G49" i="43"/>
  <c r="H49" i="43"/>
  <c r="I49" i="43"/>
  <c r="BN49" i="43" s="1"/>
  <c r="L49" i="43"/>
  <c r="M49" i="43"/>
  <c r="N49" i="43"/>
  <c r="Q49" i="43"/>
  <c r="S49" i="43" s="1"/>
  <c r="R49" i="43"/>
  <c r="V49" i="43"/>
  <c r="W49" i="43"/>
  <c r="AA49" i="43"/>
  <c r="AB49" i="43"/>
  <c r="AC49" i="43" s="1"/>
  <c r="BR49" i="43" s="1"/>
  <c r="AF49" i="43"/>
  <c r="AG49" i="43"/>
  <c r="AH49" i="43"/>
  <c r="AK49" i="43"/>
  <c r="AM49" i="43" s="1"/>
  <c r="BT49" i="43" s="1"/>
  <c r="AL49" i="43"/>
  <c r="AP49" i="43"/>
  <c r="AR49" i="43" s="1"/>
  <c r="BU49" i="43" s="1"/>
  <c r="AQ49" i="43"/>
  <c r="AU49" i="43"/>
  <c r="AV49" i="43"/>
  <c r="AW49" i="43"/>
  <c r="AZ49" i="43"/>
  <c r="BA49" i="43"/>
  <c r="BB49" i="43"/>
  <c r="BE49" i="43"/>
  <c r="BF49" i="43"/>
  <c r="BG49" i="43"/>
  <c r="G50" i="43"/>
  <c r="H50" i="43"/>
  <c r="L50" i="43"/>
  <c r="M50" i="43"/>
  <c r="N50" i="43" s="1"/>
  <c r="BO50" i="43" s="1"/>
  <c r="Q50" i="43"/>
  <c r="S50" i="43" s="1"/>
  <c r="R50" i="43"/>
  <c r="V50" i="43"/>
  <c r="X50" i="43" s="1"/>
  <c r="BQ50" i="43" s="1"/>
  <c r="W50" i="43"/>
  <c r="AA50" i="43"/>
  <c r="AC50" i="43" s="1"/>
  <c r="BR50" i="43" s="1"/>
  <c r="AB50" i="43"/>
  <c r="AF50" i="43"/>
  <c r="AG50" i="43"/>
  <c r="AH50" i="43"/>
  <c r="BS50" i="43" s="1"/>
  <c r="AK50" i="43"/>
  <c r="AL50" i="43"/>
  <c r="AM50" i="43"/>
  <c r="AP50" i="43"/>
  <c r="AQ50" i="43"/>
  <c r="AR50" i="43"/>
  <c r="AU50" i="43"/>
  <c r="AW50" i="43" s="1"/>
  <c r="AV50" i="43"/>
  <c r="AZ50" i="43"/>
  <c r="BA50" i="43"/>
  <c r="BB50" i="43"/>
  <c r="BE50" i="43"/>
  <c r="BG50" i="43" s="1"/>
  <c r="BX50" i="43" s="1"/>
  <c r="BF50" i="43"/>
  <c r="G51" i="43"/>
  <c r="I51" i="43" s="1"/>
  <c r="BN51" i="43" s="1"/>
  <c r="H51" i="43"/>
  <c r="L51" i="43"/>
  <c r="N51" i="43" s="1"/>
  <c r="BO51" i="43" s="1"/>
  <c r="M51" i="43"/>
  <c r="Q51" i="43"/>
  <c r="R51" i="43"/>
  <c r="S51" i="43"/>
  <c r="BP51" i="43" s="1"/>
  <c r="V51" i="43"/>
  <c r="W51" i="43"/>
  <c r="X51" i="43"/>
  <c r="AA51" i="43"/>
  <c r="AB51" i="43"/>
  <c r="AC51" i="43"/>
  <c r="AF51" i="43"/>
  <c r="AH51" i="43" s="1"/>
  <c r="BS51" i="43" s="1"/>
  <c r="AG51" i="43"/>
  <c r="AK51" i="43"/>
  <c r="AL51" i="43"/>
  <c r="AM51" i="43"/>
  <c r="AP51" i="43"/>
  <c r="AQ51" i="43"/>
  <c r="AR51" i="43" s="1"/>
  <c r="AU51" i="43"/>
  <c r="AW51" i="43" s="1"/>
  <c r="BV51" i="43" s="1"/>
  <c r="AV51" i="43"/>
  <c r="AZ51" i="43"/>
  <c r="BB51" i="43" s="1"/>
  <c r="BW51" i="43" s="1"/>
  <c r="BA51" i="43"/>
  <c r="BE51" i="43"/>
  <c r="BF51" i="43"/>
  <c r="BG51" i="43"/>
  <c r="G52" i="43"/>
  <c r="H52" i="43"/>
  <c r="I52" i="43" s="1"/>
  <c r="BN52" i="43" s="1"/>
  <c r="L52" i="43"/>
  <c r="M52" i="43"/>
  <c r="N52" i="43"/>
  <c r="Q52" i="43"/>
  <c r="R52" i="43"/>
  <c r="V52" i="43"/>
  <c r="X52" i="43" s="1"/>
  <c r="BQ52" i="43" s="1"/>
  <c r="W52" i="43"/>
  <c r="AA52" i="43"/>
  <c r="AC52" i="43" s="1"/>
  <c r="BR52" i="43" s="1"/>
  <c r="AB52" i="43"/>
  <c r="AF52" i="43"/>
  <c r="AH52" i="43" s="1"/>
  <c r="AG52" i="43"/>
  <c r="AK52" i="43"/>
  <c r="AM52" i="43" s="1"/>
  <c r="AL52" i="43"/>
  <c r="AP52" i="43"/>
  <c r="AQ52" i="43"/>
  <c r="AR52" i="43"/>
  <c r="BU52" i="43" s="1"/>
  <c r="AU52" i="43"/>
  <c r="AV52" i="43"/>
  <c r="AW52" i="43" s="1"/>
  <c r="BV52" i="43" s="1"/>
  <c r="AZ52" i="43"/>
  <c r="BA52" i="43"/>
  <c r="BB52" i="43"/>
  <c r="BE52" i="43"/>
  <c r="BF52" i="43"/>
  <c r="G53" i="43"/>
  <c r="I53" i="43" s="1"/>
  <c r="BN53" i="43" s="1"/>
  <c r="H53" i="43"/>
  <c r="L53" i="43"/>
  <c r="N53" i="43" s="1"/>
  <c r="BO53" i="43" s="1"/>
  <c r="M53" i="43"/>
  <c r="Q53" i="43"/>
  <c r="S53" i="43" s="1"/>
  <c r="BP53" i="43" s="1"/>
  <c r="R53" i="43"/>
  <c r="V53" i="43"/>
  <c r="X53" i="43" s="1"/>
  <c r="BQ53" i="43" s="1"/>
  <c r="W53" i="43"/>
  <c r="AA53" i="43"/>
  <c r="AB53" i="43"/>
  <c r="AC53" i="43"/>
  <c r="BR53" i="43" s="1"/>
  <c r="AF53" i="43"/>
  <c r="AG53" i="43"/>
  <c r="AH53" i="43" s="1"/>
  <c r="AK53" i="43"/>
  <c r="AL53" i="43"/>
  <c r="AM53" i="43" s="1"/>
  <c r="AP53" i="43"/>
  <c r="AQ53" i="43"/>
  <c r="AU53" i="43"/>
  <c r="AW53" i="43" s="1"/>
  <c r="BV53" i="43" s="1"/>
  <c r="AV53" i="43"/>
  <c r="AZ53" i="43"/>
  <c r="BB53" i="43" s="1"/>
  <c r="BW53" i="43" s="1"/>
  <c r="BA53" i="43"/>
  <c r="BE53" i="43"/>
  <c r="BG53" i="43" s="1"/>
  <c r="BX53" i="43" s="1"/>
  <c r="BF53" i="43"/>
  <c r="G54" i="43"/>
  <c r="I54" i="43" s="1"/>
  <c r="BN54" i="43" s="1"/>
  <c r="H54" i="43"/>
  <c r="L54" i="43"/>
  <c r="M54" i="43"/>
  <c r="N54" i="43"/>
  <c r="BO54" i="43" s="1"/>
  <c r="Q54" i="43"/>
  <c r="R54" i="43"/>
  <c r="S54" i="43"/>
  <c r="V54" i="43"/>
  <c r="W54" i="43"/>
  <c r="X54" i="43"/>
  <c r="AA54" i="43"/>
  <c r="AB54" i="43"/>
  <c r="AC54" i="43" s="1"/>
  <c r="AF54" i="43"/>
  <c r="AG54" i="43"/>
  <c r="AH54" i="43" s="1"/>
  <c r="BS54" i="43" s="1"/>
  <c r="AK54" i="43"/>
  <c r="AM54" i="43" s="1"/>
  <c r="AL54" i="43"/>
  <c r="AP54" i="43"/>
  <c r="AR54" i="43" s="1"/>
  <c r="BU54" i="43" s="1"/>
  <c r="AQ54" i="43"/>
  <c r="AU54" i="43"/>
  <c r="AV54" i="43"/>
  <c r="AW54" i="43"/>
  <c r="AZ54" i="43"/>
  <c r="BA54" i="43"/>
  <c r="BB54" i="43"/>
  <c r="BW54" i="43" s="1"/>
  <c r="BE54" i="43"/>
  <c r="BG54" i="43" s="1"/>
  <c r="BF54" i="43"/>
  <c r="G55" i="43"/>
  <c r="H55" i="43"/>
  <c r="I55" i="43"/>
  <c r="L55" i="43"/>
  <c r="N55" i="43" s="1"/>
  <c r="BO55" i="43" s="1"/>
  <c r="M55" i="43"/>
  <c r="Q55" i="43"/>
  <c r="R55" i="43"/>
  <c r="S55" i="43"/>
  <c r="V55" i="43"/>
  <c r="X55" i="43" s="1"/>
  <c r="W55" i="43"/>
  <c r="AA55" i="43"/>
  <c r="AC55" i="43" s="1"/>
  <c r="BR55" i="43" s="1"/>
  <c r="AB55" i="43"/>
  <c r="AF55" i="43"/>
  <c r="AG55" i="43"/>
  <c r="AH55" i="43" s="1"/>
  <c r="BS55" i="43" s="1"/>
  <c r="AK55" i="43"/>
  <c r="AL55" i="43"/>
  <c r="AM55" i="43"/>
  <c r="BT55" i="43" s="1"/>
  <c r="AP55" i="43"/>
  <c r="AR55" i="43" s="1"/>
  <c r="BU55" i="43" s="1"/>
  <c r="AQ55" i="43"/>
  <c r="AU55" i="43"/>
  <c r="AV55" i="43"/>
  <c r="AW55" i="43"/>
  <c r="AZ55" i="43"/>
  <c r="BA55" i="43"/>
  <c r="BE55" i="43"/>
  <c r="BF55" i="43"/>
  <c r="BG55" i="43"/>
  <c r="G56" i="43"/>
  <c r="H56" i="43"/>
  <c r="I56" i="43" s="1"/>
  <c r="L56" i="43"/>
  <c r="N56" i="43" s="1"/>
  <c r="BO56" i="43" s="1"/>
  <c r="M56" i="43"/>
  <c r="Q56" i="43"/>
  <c r="R56" i="43"/>
  <c r="S56" i="43"/>
  <c r="V56" i="43"/>
  <c r="W56" i="43"/>
  <c r="X56" i="43"/>
  <c r="BQ56" i="43" s="1"/>
  <c r="AA56" i="43"/>
  <c r="AC56" i="43" s="1"/>
  <c r="BR56" i="43" s="1"/>
  <c r="AB56" i="43"/>
  <c r="AF56" i="43"/>
  <c r="AG56" i="43"/>
  <c r="AH56" i="43"/>
  <c r="AK56" i="43"/>
  <c r="AL56" i="43"/>
  <c r="AP56" i="43"/>
  <c r="AR56" i="43" s="1"/>
  <c r="BU56" i="43" s="1"/>
  <c r="AQ56" i="43"/>
  <c r="AU56" i="43"/>
  <c r="AW56" i="43" s="1"/>
  <c r="BV56" i="43" s="1"/>
  <c r="AV56" i="43"/>
  <c r="AZ56" i="43"/>
  <c r="BB56" i="43" s="1"/>
  <c r="BW56" i="43" s="1"/>
  <c r="BA56" i="43"/>
  <c r="BE56" i="43"/>
  <c r="BF56" i="43"/>
  <c r="BG56" i="43"/>
  <c r="G57" i="43"/>
  <c r="H57" i="43"/>
  <c r="I57" i="43"/>
  <c r="BN57" i="43" s="1"/>
  <c r="L57" i="43"/>
  <c r="M57" i="43"/>
  <c r="N57" i="43"/>
  <c r="Q57" i="43"/>
  <c r="R57" i="43"/>
  <c r="S57" i="43" s="1"/>
  <c r="BP57" i="43" s="1"/>
  <c r="V57" i="43"/>
  <c r="W57" i="43"/>
  <c r="AA57" i="43"/>
  <c r="AC57" i="43" s="1"/>
  <c r="BR57" i="43" s="1"/>
  <c r="AB57" i="43"/>
  <c r="AF57" i="43"/>
  <c r="AH57" i="43" s="1"/>
  <c r="BS57" i="43" s="1"/>
  <c r="AG57" i="43"/>
  <c r="AK57" i="43"/>
  <c r="AM57" i="43" s="1"/>
  <c r="AL57" i="43"/>
  <c r="AP57" i="43"/>
  <c r="AR57" i="43" s="1"/>
  <c r="BU57" i="43" s="1"/>
  <c r="AQ57" i="43"/>
  <c r="AU57" i="43"/>
  <c r="AV57" i="43"/>
  <c r="AW57" i="43"/>
  <c r="BV57" i="43" s="1"/>
  <c r="AZ57" i="43"/>
  <c r="BA57" i="43"/>
  <c r="BB57" i="43"/>
  <c r="BE57" i="43"/>
  <c r="BG57" i="43" s="1"/>
  <c r="BX57" i="43" s="1"/>
  <c r="BF57" i="43"/>
  <c r="G58" i="43"/>
  <c r="I58" i="43" s="1"/>
  <c r="BN58" i="43" s="1"/>
  <c r="H58" i="43"/>
  <c r="L58" i="43"/>
  <c r="N58" i="43" s="1"/>
  <c r="BO58" i="43" s="1"/>
  <c r="M58" i="43"/>
  <c r="Q58" i="43"/>
  <c r="S58" i="43" s="1"/>
  <c r="BP58" i="43" s="1"/>
  <c r="R58" i="43"/>
  <c r="V58" i="43"/>
  <c r="X58" i="43" s="1"/>
  <c r="BQ58" i="43" s="1"/>
  <c r="W58" i="43"/>
  <c r="AA58" i="43"/>
  <c r="AC58" i="43" s="1"/>
  <c r="BR58" i="43" s="1"/>
  <c r="AB58" i="43"/>
  <c r="AF58" i="43"/>
  <c r="AG58" i="43"/>
  <c r="AH58" i="43"/>
  <c r="BS58" i="43" s="1"/>
  <c r="AK58" i="43"/>
  <c r="AM58" i="43" s="1"/>
  <c r="BT58" i="43" s="1"/>
  <c r="AL58" i="43"/>
  <c r="AP58" i="43"/>
  <c r="AR58" i="43" s="1"/>
  <c r="BU58" i="43" s="1"/>
  <c r="AQ58" i="43"/>
  <c r="AU58" i="43"/>
  <c r="AV58" i="43"/>
  <c r="AZ58" i="43"/>
  <c r="BB58" i="43" s="1"/>
  <c r="BA58" i="43"/>
  <c r="BE58" i="43"/>
  <c r="BG58" i="43" s="1"/>
  <c r="BX58" i="43" s="1"/>
  <c r="BF58" i="43"/>
  <c r="G59" i="43"/>
  <c r="I59" i="43" s="1"/>
  <c r="BN59" i="43" s="1"/>
  <c r="H59" i="43"/>
  <c r="L59" i="43"/>
  <c r="M59" i="43"/>
  <c r="N59" i="43" s="1"/>
  <c r="BO59" i="43" s="1"/>
  <c r="Q59" i="43"/>
  <c r="R59" i="43"/>
  <c r="S59" i="43"/>
  <c r="BP59" i="43" s="1"/>
  <c r="V59" i="43"/>
  <c r="X59" i="43" s="1"/>
  <c r="BQ59" i="43" s="1"/>
  <c r="W59" i="43"/>
  <c r="AA59" i="43"/>
  <c r="AC59" i="43" s="1"/>
  <c r="BR59" i="43" s="1"/>
  <c r="AB59" i="43"/>
  <c r="AF59" i="43"/>
  <c r="AH59" i="43" s="1"/>
  <c r="BS59" i="43" s="1"/>
  <c r="AG59" i="43"/>
  <c r="AK59" i="43"/>
  <c r="AL59" i="43"/>
  <c r="AM59" i="43"/>
  <c r="AP59" i="43"/>
  <c r="AR59" i="43" s="1"/>
  <c r="BU59" i="43" s="1"/>
  <c r="AQ59" i="43"/>
  <c r="AU59" i="43"/>
  <c r="AW59" i="43" s="1"/>
  <c r="AV59" i="43"/>
  <c r="AZ59" i="43"/>
  <c r="BA59" i="43"/>
  <c r="BB59" i="43" s="1"/>
  <c r="BW59" i="43" s="1"/>
  <c r="BE59" i="43"/>
  <c r="BF59" i="43"/>
  <c r="BG59" i="43"/>
  <c r="BX59" i="43" s="1"/>
  <c r="G60" i="43"/>
  <c r="H60" i="43"/>
  <c r="I60" i="43"/>
  <c r="L60" i="43"/>
  <c r="N60" i="43" s="1"/>
  <c r="BO60" i="43" s="1"/>
  <c r="M60" i="43"/>
  <c r="Q60" i="43"/>
  <c r="R60" i="43"/>
  <c r="V60" i="43"/>
  <c r="W60" i="43"/>
  <c r="X60" i="43"/>
  <c r="AA60" i="43"/>
  <c r="AC60" i="43" s="1"/>
  <c r="BR60" i="43" s="1"/>
  <c r="AB60" i="43"/>
  <c r="AF60" i="43"/>
  <c r="AH60" i="43" s="1"/>
  <c r="AG60" i="43"/>
  <c r="AK60" i="43"/>
  <c r="AM60" i="43" s="1"/>
  <c r="BT60" i="43" s="1"/>
  <c r="AL60" i="43"/>
  <c r="AP60" i="43"/>
  <c r="AQ60" i="43"/>
  <c r="AR60" i="43"/>
  <c r="BU60" i="43" s="1"/>
  <c r="AU60" i="43"/>
  <c r="AV60" i="43"/>
  <c r="AW60" i="43"/>
  <c r="AZ60" i="43"/>
  <c r="BB60" i="43" s="1"/>
  <c r="BW60" i="43" s="1"/>
  <c r="BA60" i="43"/>
  <c r="BE60" i="43"/>
  <c r="BG60" i="43" s="1"/>
  <c r="BF60" i="43"/>
  <c r="G61" i="43"/>
  <c r="I61" i="43" s="1"/>
  <c r="BN61" i="43" s="1"/>
  <c r="H61" i="43"/>
  <c r="L61" i="43"/>
  <c r="N61" i="43" s="1"/>
  <c r="BO61" i="43" s="1"/>
  <c r="M61" i="43"/>
  <c r="Q61" i="43"/>
  <c r="S61" i="43" s="1"/>
  <c r="BP61" i="43" s="1"/>
  <c r="R61" i="43"/>
  <c r="V61" i="43"/>
  <c r="X61" i="43" s="1"/>
  <c r="BQ61" i="43" s="1"/>
  <c r="W61" i="43"/>
  <c r="AA61" i="43"/>
  <c r="AB61" i="43"/>
  <c r="AC61" i="43"/>
  <c r="BR61" i="43" s="1"/>
  <c r="AF61" i="43"/>
  <c r="AG61" i="43"/>
  <c r="AH61" i="43"/>
  <c r="AK61" i="43"/>
  <c r="AL61" i="43"/>
  <c r="AM61" i="43"/>
  <c r="AP61" i="43"/>
  <c r="AQ61" i="43"/>
  <c r="AU61" i="43"/>
  <c r="AV61" i="43"/>
  <c r="AW61" i="43" s="1"/>
  <c r="BV61" i="43" s="1"/>
  <c r="AZ61" i="43"/>
  <c r="BB61" i="43" s="1"/>
  <c r="BW61" i="43" s="1"/>
  <c r="BA61" i="43"/>
  <c r="BE61" i="43"/>
  <c r="BG61" i="43" s="1"/>
  <c r="BF61" i="43"/>
  <c r="G62" i="43"/>
  <c r="H62" i="43"/>
  <c r="I62" i="43"/>
  <c r="L62" i="43"/>
  <c r="M62" i="43"/>
  <c r="N62" i="43"/>
  <c r="BO62" i="43" s="1"/>
  <c r="Q62" i="43"/>
  <c r="R62" i="43"/>
  <c r="S62" i="43"/>
  <c r="V62" i="43"/>
  <c r="X62" i="43" s="1"/>
  <c r="BQ62" i="43" s="1"/>
  <c r="W62" i="43"/>
  <c r="AA62" i="43"/>
  <c r="AB62" i="43"/>
  <c r="AF62" i="43"/>
  <c r="AH62" i="43" s="1"/>
  <c r="BS62" i="43" s="1"/>
  <c r="AG62" i="43"/>
  <c r="AK62" i="43"/>
  <c r="AM62" i="43" s="1"/>
  <c r="BT62" i="43" s="1"/>
  <c r="AL62" i="43"/>
  <c r="AP62" i="43"/>
  <c r="AR62" i="43" s="1"/>
  <c r="BU62" i="43" s="1"/>
  <c r="AQ62" i="43"/>
  <c r="AU62" i="43"/>
  <c r="AW62" i="43" s="1"/>
  <c r="AV62" i="43"/>
  <c r="AZ62" i="43"/>
  <c r="BA62" i="43"/>
  <c r="BB62" i="43"/>
  <c r="BW62" i="43" s="1"/>
  <c r="BE62" i="43"/>
  <c r="BF62" i="43"/>
  <c r="BG62" i="43"/>
  <c r="BX62" i="43" s="1"/>
  <c r="BF11" i="43"/>
  <c r="BE11" i="43"/>
  <c r="BG11" i="43" s="1"/>
  <c r="BX11" i="43" s="1"/>
  <c r="BB11" i="43"/>
  <c r="BA11" i="43"/>
  <c r="AZ11" i="43"/>
  <c r="AV11" i="43"/>
  <c r="AU11" i="43"/>
  <c r="AQ11" i="43"/>
  <c r="AP11" i="43"/>
  <c r="AL11" i="43"/>
  <c r="AK11" i="43"/>
  <c r="AG11" i="43"/>
  <c r="AF11" i="43"/>
  <c r="AB11" i="43"/>
  <c r="AA11" i="43"/>
  <c r="W11" i="43"/>
  <c r="V11" i="43"/>
  <c r="R11" i="43"/>
  <c r="Q11" i="43"/>
  <c r="M11" i="43"/>
  <c r="L11" i="43"/>
  <c r="H11" i="43"/>
  <c r="G11" i="43"/>
  <c r="I11" i="43" s="1"/>
  <c r="BN11" i="43" s="1"/>
  <c r="BG68" i="43"/>
  <c r="BG67" i="43"/>
  <c r="BG66" i="43"/>
  <c r="BG65" i="43"/>
  <c r="BH62" i="43"/>
  <c r="BV62" i="43"/>
  <c r="BP62" i="43"/>
  <c r="BN62" i="43"/>
  <c r="D62" i="43"/>
  <c r="BM62" i="43" s="1"/>
  <c r="C62" i="43"/>
  <c r="B62" i="43"/>
  <c r="BH61" i="43"/>
  <c r="BX61" i="43"/>
  <c r="BT61" i="43"/>
  <c r="D61" i="43"/>
  <c r="BM61" i="43" s="1"/>
  <c r="C61" i="43"/>
  <c r="B61" i="43"/>
  <c r="BM60" i="43"/>
  <c r="BH60" i="43"/>
  <c r="BX60" i="43"/>
  <c r="BV60" i="43"/>
  <c r="BS60" i="43"/>
  <c r="BQ60" i="43"/>
  <c r="BN60" i="43"/>
  <c r="D60" i="43"/>
  <c r="C60" i="43"/>
  <c r="B60" i="43"/>
  <c r="BH59" i="43"/>
  <c r="BV59" i="43"/>
  <c r="BT59" i="43"/>
  <c r="D59" i="43"/>
  <c r="BM59" i="43" s="1"/>
  <c r="C59" i="43"/>
  <c r="B59" i="43"/>
  <c r="BM58" i="43"/>
  <c r="BH58" i="43"/>
  <c r="BW58" i="43"/>
  <c r="D58" i="43"/>
  <c r="C58" i="43"/>
  <c r="B58" i="43"/>
  <c r="BM57" i="43"/>
  <c r="BH57" i="43"/>
  <c r="BT57" i="43"/>
  <c r="BO57" i="43"/>
  <c r="D57" i="43"/>
  <c r="C57" i="43"/>
  <c r="B57" i="43"/>
  <c r="BX56" i="43"/>
  <c r="BH56" i="43"/>
  <c r="BS56" i="43"/>
  <c r="BN56" i="43"/>
  <c r="D56" i="43"/>
  <c r="BM56" i="43" s="1"/>
  <c r="C56" i="43"/>
  <c r="B56" i="43"/>
  <c r="BV55" i="43"/>
  <c r="BH55" i="43"/>
  <c r="BX55" i="43"/>
  <c r="BP55" i="43"/>
  <c r="BN55" i="43"/>
  <c r="D55" i="43"/>
  <c r="BM55" i="43" s="1"/>
  <c r="C55" i="43"/>
  <c r="B55" i="43"/>
  <c r="BV54" i="43"/>
  <c r="BQ54" i="43"/>
  <c r="BH54" i="43"/>
  <c r="BX54" i="43"/>
  <c r="BT54" i="43"/>
  <c r="BP54" i="43"/>
  <c r="D54" i="43"/>
  <c r="BM54" i="43" s="1"/>
  <c r="C54" i="43"/>
  <c r="B54" i="43"/>
  <c r="BT53" i="43"/>
  <c r="BH53" i="43"/>
  <c r="BS53" i="43"/>
  <c r="D53" i="43"/>
  <c r="BM53" i="43" s="1"/>
  <c r="C53" i="43"/>
  <c r="B53" i="43"/>
  <c r="BW52" i="43"/>
  <c r="BM52" i="43"/>
  <c r="BH52" i="43"/>
  <c r="BS52" i="43"/>
  <c r="BO52" i="43"/>
  <c r="D52" i="43"/>
  <c r="C52" i="43"/>
  <c r="B52" i="43"/>
  <c r="BH51" i="43"/>
  <c r="BX51" i="43"/>
  <c r="BT51" i="43"/>
  <c r="BR51" i="43"/>
  <c r="BQ51" i="43"/>
  <c r="D51" i="43"/>
  <c r="BM51" i="43" s="1"/>
  <c r="C51" i="43"/>
  <c r="B51" i="43"/>
  <c r="BM50" i="43"/>
  <c r="BH50" i="43"/>
  <c r="BW50" i="43"/>
  <c r="BV50" i="43"/>
  <c r="BU50" i="43"/>
  <c r="BP50" i="43"/>
  <c r="D50" i="43"/>
  <c r="C50" i="43"/>
  <c r="B50" i="43"/>
  <c r="BM49" i="43"/>
  <c r="BH49" i="43"/>
  <c r="BX49" i="43"/>
  <c r="BW49" i="43"/>
  <c r="BV49" i="43"/>
  <c r="BS49" i="43"/>
  <c r="BP49" i="43"/>
  <c r="D49" i="43"/>
  <c r="C49" i="43"/>
  <c r="B49" i="43"/>
  <c r="BH48" i="43"/>
  <c r="BU48" i="43"/>
  <c r="BT48" i="43"/>
  <c r="BQ48" i="43"/>
  <c r="BN48" i="43"/>
  <c r="D48" i="43"/>
  <c r="BM48" i="43" s="1"/>
  <c r="C48" i="43"/>
  <c r="B48" i="43"/>
  <c r="BS47" i="43"/>
  <c r="BH47" i="43"/>
  <c r="BX47" i="43"/>
  <c r="BV47" i="43"/>
  <c r="BU47" i="43"/>
  <c r="BP47" i="43"/>
  <c r="BN47" i="43"/>
  <c r="D47" i="43"/>
  <c r="BM47" i="43" s="1"/>
  <c r="C47" i="43"/>
  <c r="B47" i="43"/>
  <c r="BH46" i="43"/>
  <c r="BX46" i="43"/>
  <c r="BW46" i="43"/>
  <c r="BT46" i="43"/>
  <c r="BS46" i="43"/>
  <c r="BQ46" i="43"/>
  <c r="BN46" i="43"/>
  <c r="D46" i="43"/>
  <c r="BM46" i="43" s="1"/>
  <c r="C46" i="43"/>
  <c r="B46" i="43"/>
  <c r="BH45" i="43"/>
  <c r="BX45" i="43"/>
  <c r="BW45" i="43"/>
  <c r="BV45" i="43"/>
  <c r="BT45" i="43"/>
  <c r="BS45" i="43"/>
  <c r="BR45" i="43"/>
  <c r="BP45" i="43"/>
  <c r="BO45" i="43"/>
  <c r="BN45" i="43"/>
  <c r="D45" i="43"/>
  <c r="BM45" i="43" s="1"/>
  <c r="C45" i="43"/>
  <c r="B45" i="43"/>
  <c r="BU44" i="43"/>
  <c r="BM44" i="43"/>
  <c r="BH44" i="43"/>
  <c r="BW44" i="43"/>
  <c r="BV44" i="43"/>
  <c r="BT44" i="43"/>
  <c r="BS44" i="43"/>
  <c r="BR44" i="43"/>
  <c r="BQ44" i="43"/>
  <c r="BP44" i="43"/>
  <c r="BO44" i="43"/>
  <c r="BN44" i="43"/>
  <c r="D44" i="43"/>
  <c r="C44" i="43"/>
  <c r="B44" i="43"/>
  <c r="BH43" i="43"/>
  <c r="BW43" i="43"/>
  <c r="BV43" i="43"/>
  <c r="BU43" i="43"/>
  <c r="BT43" i="43"/>
  <c r="BR43" i="43"/>
  <c r="BQ43" i="43"/>
  <c r="BP43" i="43"/>
  <c r="BO43" i="43"/>
  <c r="BN43" i="43"/>
  <c r="D43" i="43"/>
  <c r="BM43" i="43" s="1"/>
  <c r="C43" i="43"/>
  <c r="B43" i="43"/>
  <c r="BU42" i="43"/>
  <c r="BR42" i="43"/>
  <c r="BH42" i="43"/>
  <c r="BX42" i="43"/>
  <c r="BW42" i="43"/>
  <c r="BS42" i="43"/>
  <c r="BQ42" i="43"/>
  <c r="BP42" i="43"/>
  <c r="BO42" i="43"/>
  <c r="D42" i="43"/>
  <c r="BM42" i="43" s="1"/>
  <c r="C42" i="43"/>
  <c r="B42" i="43"/>
  <c r="BU41" i="43"/>
  <c r="BP41" i="43"/>
  <c r="BN41" i="43"/>
  <c r="BM41" i="43"/>
  <c r="BH41" i="43"/>
  <c r="BX41" i="43"/>
  <c r="BW41" i="43"/>
  <c r="BT41" i="43"/>
  <c r="BR41" i="43"/>
  <c r="D41" i="43"/>
  <c r="C41" i="43"/>
  <c r="B41" i="43"/>
  <c r="BQ40" i="43"/>
  <c r="BH40" i="43"/>
  <c r="BV40" i="43"/>
  <c r="BU40" i="43"/>
  <c r="BS40" i="43"/>
  <c r="BR40" i="43"/>
  <c r="BP40" i="43"/>
  <c r="BO40" i="43"/>
  <c r="BN40" i="43"/>
  <c r="D40" i="43"/>
  <c r="BM40" i="43" s="1"/>
  <c r="C40" i="43"/>
  <c r="B40" i="43"/>
  <c r="BV39" i="43"/>
  <c r="BS39" i="43"/>
  <c r="BH39" i="43"/>
  <c r="BX39" i="43"/>
  <c r="BU39" i="43"/>
  <c r="BT39" i="43"/>
  <c r="BR39" i="43"/>
  <c r="BP39" i="43"/>
  <c r="BN39" i="43"/>
  <c r="D39" i="43"/>
  <c r="BM39" i="43" s="1"/>
  <c r="C39" i="43"/>
  <c r="B39" i="43"/>
  <c r="BV38" i="43"/>
  <c r="BN38" i="43"/>
  <c r="BH38" i="43"/>
  <c r="BX38" i="43"/>
  <c r="BW38" i="43"/>
  <c r="BT38" i="43"/>
  <c r="BS38" i="43"/>
  <c r="BQ38" i="43"/>
  <c r="BP38" i="43"/>
  <c r="BO38" i="43"/>
  <c r="D38" i="43"/>
  <c r="BM38" i="43" s="1"/>
  <c r="C38" i="43"/>
  <c r="B38" i="43"/>
  <c r="BH37" i="43"/>
  <c r="BX37" i="43"/>
  <c r="BW37" i="43"/>
  <c r="BV37" i="43"/>
  <c r="BT37" i="43"/>
  <c r="BS37" i="43"/>
  <c r="BR37" i="43"/>
  <c r="BQ37" i="43"/>
  <c r="BP37" i="43"/>
  <c r="BN37" i="43"/>
  <c r="D37" i="43"/>
  <c r="BM37" i="43" s="1"/>
  <c r="C37" i="43"/>
  <c r="B37" i="43"/>
  <c r="BH36" i="43"/>
  <c r="BX36" i="43"/>
  <c r="BW36" i="43"/>
  <c r="BV36" i="43"/>
  <c r="BU36" i="43"/>
  <c r="BT36" i="43"/>
  <c r="BS36" i="43"/>
  <c r="BQ36" i="43"/>
  <c r="BP36" i="43"/>
  <c r="BO36" i="43"/>
  <c r="BN36" i="43"/>
  <c r="D36" i="43"/>
  <c r="BM36" i="43" s="1"/>
  <c r="C36" i="43"/>
  <c r="B36" i="43"/>
  <c r="BH35" i="43"/>
  <c r="BX35" i="43"/>
  <c r="BW35" i="43"/>
  <c r="BV35" i="43"/>
  <c r="BU35" i="43"/>
  <c r="BT35" i="43"/>
  <c r="BS35" i="43"/>
  <c r="BR35" i="43"/>
  <c r="BQ35" i="43"/>
  <c r="BO35" i="43"/>
  <c r="BN35" i="43"/>
  <c r="D35" i="43"/>
  <c r="BM35" i="43" s="1"/>
  <c r="C35" i="43"/>
  <c r="B35" i="43"/>
  <c r="BN34" i="43"/>
  <c r="BH34" i="43"/>
  <c r="BX34" i="43"/>
  <c r="BW34" i="43"/>
  <c r="BV34" i="43"/>
  <c r="BU34" i="43"/>
  <c r="BT34" i="43"/>
  <c r="BS34" i="43"/>
  <c r="BR34" i="43"/>
  <c r="BQ34" i="43"/>
  <c r="BP34" i="43"/>
  <c r="BO34" i="43"/>
  <c r="D34" i="43"/>
  <c r="BM34" i="43" s="1"/>
  <c r="C34" i="43"/>
  <c r="B34" i="43"/>
  <c r="BT33" i="43"/>
  <c r="BH33" i="43"/>
  <c r="BX33" i="43"/>
  <c r="BW33" i="43"/>
  <c r="BV33" i="43"/>
  <c r="BU33" i="43"/>
  <c r="BS33" i="43"/>
  <c r="BQ33" i="43"/>
  <c r="BP33" i="43"/>
  <c r="BO33" i="43"/>
  <c r="BN33" i="43"/>
  <c r="D33" i="43"/>
  <c r="BM33" i="43" s="1"/>
  <c r="C33" i="43"/>
  <c r="B33" i="43"/>
  <c r="BW32" i="43"/>
  <c r="BM32" i="43"/>
  <c r="BH32" i="43"/>
  <c r="BV32" i="43"/>
  <c r="BU32" i="43"/>
  <c r="BT32" i="43"/>
  <c r="BS32" i="43"/>
  <c r="BP32" i="43"/>
  <c r="BO32" i="43"/>
  <c r="BN32" i="43"/>
  <c r="D32" i="43"/>
  <c r="C32" i="43"/>
  <c r="B32" i="43"/>
  <c r="BQ31" i="43"/>
  <c r="BM31" i="43"/>
  <c r="BH31" i="43"/>
  <c r="BX31" i="43"/>
  <c r="BV31" i="43"/>
  <c r="BS31" i="43"/>
  <c r="BR31" i="43"/>
  <c r="BP31" i="43"/>
  <c r="BO31" i="43"/>
  <c r="BN31" i="43"/>
  <c r="D31" i="43"/>
  <c r="C31" i="43"/>
  <c r="B31" i="43"/>
  <c r="BM30" i="43"/>
  <c r="BH30" i="43"/>
  <c r="BX30" i="43"/>
  <c r="BW30" i="43"/>
  <c r="BV30" i="43"/>
  <c r="BU30" i="43"/>
  <c r="BT30" i="43"/>
  <c r="BS30" i="43"/>
  <c r="BQ30" i="43"/>
  <c r="BP30" i="43"/>
  <c r="BO30" i="43"/>
  <c r="BN30" i="43"/>
  <c r="D30" i="43"/>
  <c r="C30" i="43"/>
  <c r="B30" i="43"/>
  <c r="BM29" i="43"/>
  <c r="BH29" i="43"/>
  <c r="BX29" i="43"/>
  <c r="BW29" i="43"/>
  <c r="BT29" i="43"/>
  <c r="BS29" i="43"/>
  <c r="BQ29" i="43"/>
  <c r="BP29" i="43"/>
  <c r="BO29" i="43"/>
  <c r="BN29" i="43"/>
  <c r="D29" i="43"/>
  <c r="C29" i="43"/>
  <c r="B29" i="43"/>
  <c r="BT28" i="43"/>
  <c r="BH28" i="43"/>
  <c r="BW28" i="43"/>
  <c r="BV28" i="43"/>
  <c r="BU28" i="43"/>
  <c r="BS28" i="43"/>
  <c r="BR28" i="43"/>
  <c r="BN28" i="43"/>
  <c r="D28" i="43"/>
  <c r="BM28" i="43" s="1"/>
  <c r="C28" i="43"/>
  <c r="B28" i="43"/>
  <c r="BH27" i="43"/>
  <c r="BX27" i="43"/>
  <c r="BW27" i="43"/>
  <c r="BV27" i="43"/>
  <c r="BU27" i="43"/>
  <c r="BT27" i="43"/>
  <c r="BR27" i="43"/>
  <c r="BQ27" i="43"/>
  <c r="BP27" i="43"/>
  <c r="BO27" i="43"/>
  <c r="BN27" i="43"/>
  <c r="D27" i="43"/>
  <c r="BM27" i="43" s="1"/>
  <c r="C27" i="43"/>
  <c r="B27" i="43"/>
  <c r="BV26" i="43"/>
  <c r="BH26" i="43"/>
  <c r="BX26" i="43"/>
  <c r="BW26" i="43"/>
  <c r="BU26" i="43"/>
  <c r="BT26" i="43"/>
  <c r="BR26" i="43"/>
  <c r="BQ26" i="43"/>
  <c r="BP26" i="43"/>
  <c r="BO26" i="43"/>
  <c r="D26" i="43"/>
  <c r="BM26" i="43" s="1"/>
  <c r="C26" i="43"/>
  <c r="B26" i="43"/>
  <c r="BT25" i="43"/>
  <c r="BM25" i="43"/>
  <c r="BH25" i="43"/>
  <c r="BX25" i="43"/>
  <c r="BW25" i="43"/>
  <c r="BV25" i="43"/>
  <c r="BU25" i="43"/>
  <c r="BS25" i="43"/>
  <c r="BO25" i="43"/>
  <c r="BN25" i="43"/>
  <c r="D25" i="43"/>
  <c r="C25" i="43"/>
  <c r="B25" i="43"/>
  <c r="BP24" i="43"/>
  <c r="BM24" i="43"/>
  <c r="BH24" i="43"/>
  <c r="BX24" i="43"/>
  <c r="BW24" i="43"/>
  <c r="BV24" i="43"/>
  <c r="BU24" i="43"/>
  <c r="BS24" i="43"/>
  <c r="BR24" i="43"/>
  <c r="BQ24" i="43"/>
  <c r="BO24" i="43"/>
  <c r="BN24" i="43"/>
  <c r="D24" i="43"/>
  <c r="C24" i="43"/>
  <c r="B24" i="43"/>
  <c r="BH23" i="43"/>
  <c r="BX23" i="43"/>
  <c r="BV23" i="43"/>
  <c r="BU23" i="43"/>
  <c r="BS23" i="43"/>
  <c r="BR23" i="43"/>
  <c r="BQ23" i="43"/>
  <c r="BP23" i="43"/>
  <c r="BN23" i="43"/>
  <c r="D23" i="43"/>
  <c r="BM23" i="43" s="1"/>
  <c r="C23" i="43"/>
  <c r="B23" i="43"/>
  <c r="BP22" i="43"/>
  <c r="BM22" i="43"/>
  <c r="BH22" i="43"/>
  <c r="BX22" i="43"/>
  <c r="BV22" i="43"/>
  <c r="BU22" i="43"/>
  <c r="BT22" i="43"/>
  <c r="BS22" i="43"/>
  <c r="BO22" i="43"/>
  <c r="BN22" i="43"/>
  <c r="D22" i="43"/>
  <c r="C22" i="43"/>
  <c r="B22" i="43"/>
  <c r="BX21" i="43"/>
  <c r="BN21" i="43"/>
  <c r="BM21" i="43"/>
  <c r="BH21" i="43"/>
  <c r="BW21" i="43"/>
  <c r="BV21" i="43"/>
  <c r="BT21" i="43"/>
  <c r="BS21" i="43"/>
  <c r="BR21" i="43"/>
  <c r="BQ21" i="43"/>
  <c r="BO21" i="43"/>
  <c r="D21" i="43"/>
  <c r="C21" i="43"/>
  <c r="B21" i="43"/>
  <c r="BH20" i="43"/>
  <c r="BW20" i="43"/>
  <c r="BV20" i="43"/>
  <c r="BT20" i="43"/>
  <c r="BS20" i="43"/>
  <c r="BR20" i="43"/>
  <c r="BQ20" i="43"/>
  <c r="BO20" i="43"/>
  <c r="D20" i="43"/>
  <c r="BM20" i="43" s="1"/>
  <c r="C20" i="43"/>
  <c r="B20" i="43"/>
  <c r="BM19" i="43"/>
  <c r="BH19" i="43"/>
  <c r="BX19" i="43"/>
  <c r="BW19" i="43"/>
  <c r="BV19" i="43"/>
  <c r="BU19" i="43"/>
  <c r="BT19" i="43"/>
  <c r="BR19" i="43"/>
  <c r="BQ19" i="43"/>
  <c r="BP19" i="43"/>
  <c r="BO19" i="43"/>
  <c r="BN19" i="43"/>
  <c r="D19" i="43"/>
  <c r="C19" i="43"/>
  <c r="B19" i="43"/>
  <c r="BM18" i="43"/>
  <c r="BH18" i="43"/>
  <c r="BX18" i="43"/>
  <c r="BW18" i="43"/>
  <c r="BU18" i="43"/>
  <c r="BT18" i="43"/>
  <c r="BS18" i="43"/>
  <c r="BR18" i="43"/>
  <c r="BQ18" i="43"/>
  <c r="BP18" i="43"/>
  <c r="BO18" i="43"/>
  <c r="D18" i="43"/>
  <c r="C18" i="43"/>
  <c r="B18" i="43"/>
  <c r="BH17" i="43"/>
  <c r="BX17" i="43"/>
  <c r="BW17" i="43"/>
  <c r="BU17" i="43"/>
  <c r="BT17" i="43"/>
  <c r="BS17" i="43"/>
  <c r="BR17" i="43"/>
  <c r="BP17" i="43"/>
  <c r="BO17" i="43"/>
  <c r="BN17" i="43"/>
  <c r="D17" i="43"/>
  <c r="BM17" i="43" s="1"/>
  <c r="C17" i="43"/>
  <c r="B17" i="43"/>
  <c r="BM16" i="43"/>
  <c r="BH16" i="43"/>
  <c r="BX16" i="43"/>
  <c r="BW16" i="43"/>
  <c r="BV16" i="43"/>
  <c r="BU16" i="43"/>
  <c r="BR16" i="43"/>
  <c r="BQ16" i="43"/>
  <c r="BP16" i="43"/>
  <c r="BO16" i="43"/>
  <c r="BN16" i="43"/>
  <c r="D16" i="43"/>
  <c r="C16" i="43"/>
  <c r="B16" i="43"/>
  <c r="BH15" i="43"/>
  <c r="BX15" i="43"/>
  <c r="BV15" i="43"/>
  <c r="BU15" i="43"/>
  <c r="BT15" i="43"/>
  <c r="BS15" i="43"/>
  <c r="BR15" i="43"/>
  <c r="BQ15" i="43"/>
  <c r="BP15" i="43"/>
  <c r="BN15" i="43"/>
  <c r="D15" i="43"/>
  <c r="BM15" i="43" s="1"/>
  <c r="C15" i="43"/>
  <c r="B15" i="43"/>
  <c r="BH14" i="43"/>
  <c r="BX14" i="43"/>
  <c r="BW14" i="43"/>
  <c r="BV14" i="43"/>
  <c r="BU14" i="43"/>
  <c r="BT14" i="43"/>
  <c r="BS14" i="43"/>
  <c r="BQ14" i="43"/>
  <c r="BO14" i="43"/>
  <c r="BN14" i="43"/>
  <c r="D14" i="43"/>
  <c r="BM14" i="43" s="1"/>
  <c r="C14" i="43"/>
  <c r="B14" i="43"/>
  <c r="BM13" i="43"/>
  <c r="BH13" i="43"/>
  <c r="BX13" i="43"/>
  <c r="BW13" i="43"/>
  <c r="BV13" i="43"/>
  <c r="BS13" i="43"/>
  <c r="BR13" i="43"/>
  <c r="BQ13" i="43"/>
  <c r="BP13" i="43"/>
  <c r="BO13" i="43"/>
  <c r="BN13" i="43"/>
  <c r="D13" i="43"/>
  <c r="C13" i="43"/>
  <c r="B13" i="43"/>
  <c r="BH12" i="43"/>
  <c r="BW12" i="43"/>
  <c r="BV12" i="43"/>
  <c r="BU12" i="43"/>
  <c r="BT12" i="43"/>
  <c r="BS12" i="43"/>
  <c r="BR12" i="43"/>
  <c r="BQ12" i="43"/>
  <c r="BO12" i="43"/>
  <c r="BN12" i="43"/>
  <c r="D12" i="43"/>
  <c r="BM12" i="43" s="1"/>
  <c r="C12" i="43"/>
  <c r="B12" i="43"/>
  <c r="BM11" i="43"/>
  <c r="BH11" i="43"/>
  <c r="BW11" i="43"/>
  <c r="AW11" i="43"/>
  <c r="BV11" i="43" s="1"/>
  <c r="AR11" i="43"/>
  <c r="BU11" i="43" s="1"/>
  <c r="AM11" i="43"/>
  <c r="BT11" i="43" s="1"/>
  <c r="AH11" i="43"/>
  <c r="BS11" i="43" s="1"/>
  <c r="X11" i="43"/>
  <c r="BQ11" i="43" s="1"/>
  <c r="S11" i="43"/>
  <c r="BP11" i="43" s="1"/>
  <c r="N11" i="43"/>
  <c r="BO11" i="43" s="1"/>
  <c r="D11" i="43"/>
  <c r="C11" i="43"/>
  <c r="B11" i="43"/>
  <c r="BX8" i="43"/>
  <c r="BW8" i="43"/>
  <c r="BV8" i="43"/>
  <c r="BU8" i="43"/>
  <c r="BT8" i="43"/>
  <c r="BS8" i="43"/>
  <c r="BR8" i="43"/>
  <c r="BQ8" i="43"/>
  <c r="BP8" i="43"/>
  <c r="BO8" i="43"/>
  <c r="BN8" i="43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BM57" i="14" s="1"/>
  <c r="D58" i="14"/>
  <c r="D59" i="14"/>
  <c r="BM59" i="14" s="1"/>
  <c r="D60" i="14"/>
  <c r="BM60" i="14" s="1"/>
  <c r="D61" i="14"/>
  <c r="D62" i="14"/>
  <c r="D11" i="14"/>
  <c r="BV55" i="14"/>
  <c r="BW57" i="14"/>
  <c r="BT58" i="14"/>
  <c r="BV60" i="14"/>
  <c r="BS61" i="14"/>
  <c r="BP62" i="14"/>
  <c r="BX62" i="14"/>
  <c r="BH55" i="14"/>
  <c r="BH56" i="14"/>
  <c r="BH57" i="14"/>
  <c r="BH58" i="14"/>
  <c r="BH59" i="14"/>
  <c r="BH60" i="14"/>
  <c r="BH61" i="14"/>
  <c r="BH62" i="14"/>
  <c r="AF12" i="14"/>
  <c r="AH12" i="14" s="1"/>
  <c r="AG12" i="14"/>
  <c r="AK12" i="14"/>
  <c r="AM12" i="14" s="1"/>
  <c r="AL12" i="14"/>
  <c r="AP12" i="14"/>
  <c r="AQ12" i="14"/>
  <c r="AU12" i="14"/>
  <c r="AW12" i="14" s="1"/>
  <c r="AV12" i="14"/>
  <c r="AZ12" i="14"/>
  <c r="BB12" i="14" s="1"/>
  <c r="BA12" i="14"/>
  <c r="BE12" i="14"/>
  <c r="BF12" i="14"/>
  <c r="AF13" i="14"/>
  <c r="AG13" i="14"/>
  <c r="AK13" i="14"/>
  <c r="AL13" i="14"/>
  <c r="AM13" i="14"/>
  <c r="AP13" i="14"/>
  <c r="AQ13" i="14"/>
  <c r="AU13" i="14"/>
  <c r="AW13" i="14" s="1"/>
  <c r="AV13" i="14"/>
  <c r="AZ13" i="14"/>
  <c r="BB13" i="14" s="1"/>
  <c r="BA13" i="14"/>
  <c r="BE13" i="14"/>
  <c r="BG13" i="14" s="1"/>
  <c r="BF13" i="14"/>
  <c r="AF14" i="14"/>
  <c r="AG14" i="14"/>
  <c r="AH14" i="14" s="1"/>
  <c r="AK14" i="14"/>
  <c r="AM14" i="14" s="1"/>
  <c r="AL14" i="14"/>
  <c r="AP14" i="14"/>
  <c r="AQ14" i="14"/>
  <c r="AR14" i="14" s="1"/>
  <c r="AU14" i="14"/>
  <c r="AV14" i="14"/>
  <c r="AW14" i="14"/>
  <c r="AZ14" i="14"/>
  <c r="BB14" i="14" s="1"/>
  <c r="BA14" i="14"/>
  <c r="BE14" i="14"/>
  <c r="BG14" i="14" s="1"/>
  <c r="BF14" i="14"/>
  <c r="AF15" i="14"/>
  <c r="AH15" i="14" s="1"/>
  <c r="AG15" i="14"/>
  <c r="AK15" i="14"/>
  <c r="AL15" i="14"/>
  <c r="AM15" i="14" s="1"/>
  <c r="AP15" i="14"/>
  <c r="AR15" i="14" s="1"/>
  <c r="AQ15" i="14"/>
  <c r="AU15" i="14"/>
  <c r="AW15" i="14" s="1"/>
  <c r="AV15" i="14"/>
  <c r="AZ15" i="14"/>
  <c r="BA15" i="14"/>
  <c r="BB15" i="14" s="1"/>
  <c r="BE15" i="14"/>
  <c r="BG15" i="14" s="1"/>
  <c r="BF15" i="14"/>
  <c r="AF16" i="14"/>
  <c r="AG16" i="14"/>
  <c r="AK16" i="14"/>
  <c r="AL16" i="14"/>
  <c r="AP16" i="14"/>
  <c r="AR16" i="14" s="1"/>
  <c r="AQ16" i="14"/>
  <c r="AU16" i="14"/>
  <c r="AW16" i="14" s="1"/>
  <c r="AV16" i="14"/>
  <c r="AZ16" i="14"/>
  <c r="BA16" i="14"/>
  <c r="BB16" i="14"/>
  <c r="BE16" i="14"/>
  <c r="BG16" i="14" s="1"/>
  <c r="BF16" i="14"/>
  <c r="AF17" i="14"/>
  <c r="AG17" i="14"/>
  <c r="AK17" i="14"/>
  <c r="AL17" i="14"/>
  <c r="AM17" i="14" s="1"/>
  <c r="AP17" i="14"/>
  <c r="AQ17" i="14"/>
  <c r="AU17" i="14"/>
  <c r="AW17" i="14" s="1"/>
  <c r="AV17" i="14"/>
  <c r="AZ17" i="14"/>
  <c r="BB17" i="14" s="1"/>
  <c r="BA17" i="14"/>
  <c r="BE17" i="14"/>
  <c r="BF17" i="14"/>
  <c r="BG17" i="14"/>
  <c r="AF18" i="14"/>
  <c r="AH18" i="14" s="1"/>
  <c r="AG18" i="14"/>
  <c r="AK18" i="14"/>
  <c r="AM18" i="14" s="1"/>
  <c r="AL18" i="14"/>
  <c r="AP18" i="14"/>
  <c r="AQ18" i="14"/>
  <c r="AU18" i="14"/>
  <c r="AV18" i="14"/>
  <c r="AW18" i="14" s="1"/>
  <c r="AZ18" i="14"/>
  <c r="BB18" i="14" s="1"/>
  <c r="BA18" i="14"/>
  <c r="BE18" i="14"/>
  <c r="BF18" i="14"/>
  <c r="AF19" i="14"/>
  <c r="AG19" i="14"/>
  <c r="AK19" i="14"/>
  <c r="AM19" i="14" s="1"/>
  <c r="AL19" i="14"/>
  <c r="AP19" i="14"/>
  <c r="AQ19" i="14"/>
  <c r="AR19" i="14"/>
  <c r="AU19" i="14"/>
  <c r="AV19" i="14"/>
  <c r="AZ19" i="14"/>
  <c r="BA19" i="14"/>
  <c r="BE19" i="14"/>
  <c r="BG19" i="14" s="1"/>
  <c r="BF19" i="14"/>
  <c r="AF20" i="14"/>
  <c r="AH20" i="14" s="1"/>
  <c r="AG20" i="14"/>
  <c r="AK20" i="14"/>
  <c r="AL20" i="14"/>
  <c r="AP20" i="14"/>
  <c r="AR20" i="14" s="1"/>
  <c r="AQ20" i="14"/>
  <c r="AU20" i="14"/>
  <c r="AV20" i="14"/>
  <c r="AW20" i="14"/>
  <c r="AZ20" i="14"/>
  <c r="BA20" i="14"/>
  <c r="BB20" i="14"/>
  <c r="BE20" i="14"/>
  <c r="BG20" i="14" s="1"/>
  <c r="BF20" i="14"/>
  <c r="AF21" i="14"/>
  <c r="AG21" i="14"/>
  <c r="AK21" i="14"/>
  <c r="AL21" i="14"/>
  <c r="AM21" i="14"/>
  <c r="AP21" i="14"/>
  <c r="AR21" i="14" s="1"/>
  <c r="AQ21" i="14"/>
  <c r="AU21" i="14"/>
  <c r="AW21" i="14" s="1"/>
  <c r="AV21" i="14"/>
  <c r="AZ21" i="14"/>
  <c r="BA21" i="14"/>
  <c r="BE21" i="14"/>
  <c r="BF21" i="14"/>
  <c r="BG21" i="14"/>
  <c r="AF22" i="14"/>
  <c r="AH22" i="14" s="1"/>
  <c r="AG22" i="14"/>
  <c r="AK22" i="14"/>
  <c r="AL22" i="14"/>
  <c r="AP22" i="14"/>
  <c r="AQ22" i="14"/>
  <c r="AR22" i="14" s="1"/>
  <c r="AU22" i="14"/>
  <c r="AW22" i="14" s="1"/>
  <c r="AV22" i="14"/>
  <c r="AZ22" i="14"/>
  <c r="BB22" i="14" s="1"/>
  <c r="BA22" i="14"/>
  <c r="BE22" i="14"/>
  <c r="BG22" i="14" s="1"/>
  <c r="BF22" i="14"/>
  <c r="AF23" i="14"/>
  <c r="AG23" i="14"/>
  <c r="AK23" i="14"/>
  <c r="AM23" i="14" s="1"/>
  <c r="AL23" i="14"/>
  <c r="AP23" i="14"/>
  <c r="AQ23" i="14"/>
  <c r="AR23" i="14" s="1"/>
  <c r="AU23" i="14"/>
  <c r="AV23" i="14"/>
  <c r="AZ23" i="14"/>
  <c r="BA23" i="14"/>
  <c r="BE23" i="14"/>
  <c r="BF23" i="14"/>
  <c r="BG23" i="14"/>
  <c r="AF24" i="14"/>
  <c r="AG24" i="14"/>
  <c r="AK24" i="14"/>
  <c r="AM24" i="14" s="1"/>
  <c r="AL24" i="14"/>
  <c r="AP24" i="14"/>
  <c r="AR24" i="14" s="1"/>
  <c r="AQ24" i="14"/>
  <c r="AU24" i="14"/>
  <c r="AV24" i="14"/>
  <c r="AW24" i="14" s="1"/>
  <c r="AZ24" i="14"/>
  <c r="BA24" i="14"/>
  <c r="BB24" i="14" s="1"/>
  <c r="BE24" i="14"/>
  <c r="BG24" i="14" s="1"/>
  <c r="BF24" i="14"/>
  <c r="AF25" i="14"/>
  <c r="AG25" i="14"/>
  <c r="AH25" i="14" s="1"/>
  <c r="AK25" i="14"/>
  <c r="AL25" i="14"/>
  <c r="AM25" i="14"/>
  <c r="AP25" i="14"/>
  <c r="AR25" i="14" s="1"/>
  <c r="AQ25" i="14"/>
  <c r="AU25" i="14"/>
  <c r="AW25" i="14" s="1"/>
  <c r="AV25" i="14"/>
  <c r="AZ25" i="14"/>
  <c r="BB25" i="14" s="1"/>
  <c r="BA25" i="14"/>
  <c r="BE25" i="14"/>
  <c r="BF25" i="14"/>
  <c r="BG25" i="14" s="1"/>
  <c r="AF26" i="14"/>
  <c r="AH26" i="14" s="1"/>
  <c r="AG26" i="14"/>
  <c r="AK26" i="14"/>
  <c r="AM26" i="14" s="1"/>
  <c r="AL26" i="14"/>
  <c r="AP26" i="14"/>
  <c r="AQ26" i="14"/>
  <c r="AR26" i="14" s="1"/>
  <c r="AU26" i="14"/>
  <c r="AW26" i="14" s="1"/>
  <c r="AV26" i="14"/>
  <c r="AZ26" i="14"/>
  <c r="BA26" i="14"/>
  <c r="BE26" i="14"/>
  <c r="BF26" i="14"/>
  <c r="AF27" i="14"/>
  <c r="AH27" i="14" s="1"/>
  <c r="AG27" i="14"/>
  <c r="AK27" i="14"/>
  <c r="AM27" i="14" s="1"/>
  <c r="AL27" i="14"/>
  <c r="AP27" i="14"/>
  <c r="AQ27" i="14"/>
  <c r="AR27" i="14"/>
  <c r="AU27" i="14"/>
  <c r="AW27" i="14" s="1"/>
  <c r="AV27" i="14"/>
  <c r="AZ27" i="14"/>
  <c r="BA27" i="14"/>
  <c r="BE27" i="14"/>
  <c r="BG27" i="14" s="1"/>
  <c r="BF27" i="14"/>
  <c r="AF28" i="14"/>
  <c r="AG28" i="14"/>
  <c r="AK28" i="14"/>
  <c r="AM28" i="14" s="1"/>
  <c r="AL28" i="14"/>
  <c r="AP28" i="14"/>
  <c r="AR28" i="14" s="1"/>
  <c r="AQ28" i="14"/>
  <c r="AU28" i="14"/>
  <c r="AV28" i="14"/>
  <c r="AW28" i="14"/>
  <c r="AZ28" i="14"/>
  <c r="BB28" i="14" s="1"/>
  <c r="BA28" i="14"/>
  <c r="BE28" i="14"/>
  <c r="BG28" i="14" s="1"/>
  <c r="BF28" i="14"/>
  <c r="AF29" i="14"/>
  <c r="AG29" i="14"/>
  <c r="AK29" i="14"/>
  <c r="AL29" i="14"/>
  <c r="AM29" i="14" s="1"/>
  <c r="AP29" i="14"/>
  <c r="AR29" i="14" s="1"/>
  <c r="AQ29" i="14"/>
  <c r="AU29" i="14"/>
  <c r="AV29" i="14"/>
  <c r="AZ29" i="14"/>
  <c r="BA29" i="14"/>
  <c r="BE29" i="14"/>
  <c r="BG29" i="14" s="1"/>
  <c r="BF29" i="14"/>
  <c r="AF30" i="14"/>
  <c r="AG30" i="14"/>
  <c r="AH30" i="14"/>
  <c r="AK30" i="14"/>
  <c r="AL30" i="14"/>
  <c r="AP30" i="14"/>
  <c r="AQ30" i="14"/>
  <c r="AU30" i="14"/>
  <c r="AW30" i="14" s="1"/>
  <c r="AV30" i="14"/>
  <c r="AZ30" i="14"/>
  <c r="BB30" i="14" s="1"/>
  <c r="BA30" i="14"/>
  <c r="BE30" i="14"/>
  <c r="BF30" i="14"/>
  <c r="AF31" i="14"/>
  <c r="AH31" i="14" s="1"/>
  <c r="AG31" i="14"/>
  <c r="AK31" i="14"/>
  <c r="AL31" i="14"/>
  <c r="AM31" i="14"/>
  <c r="AP31" i="14"/>
  <c r="AQ31" i="14"/>
  <c r="AR31" i="14"/>
  <c r="AU31" i="14"/>
  <c r="AW31" i="14" s="1"/>
  <c r="AV31" i="14"/>
  <c r="AZ31" i="14"/>
  <c r="BA31" i="14"/>
  <c r="BE31" i="14"/>
  <c r="BF31" i="14"/>
  <c r="BG31" i="14"/>
  <c r="AF32" i="14"/>
  <c r="AH32" i="14" s="1"/>
  <c r="AG32" i="14"/>
  <c r="AK32" i="14"/>
  <c r="AM32" i="14" s="1"/>
  <c r="AL32" i="14"/>
  <c r="AP32" i="14"/>
  <c r="AQ32" i="14"/>
  <c r="AU32" i="14"/>
  <c r="AV32" i="14"/>
  <c r="AW32" i="14"/>
  <c r="AZ32" i="14"/>
  <c r="BB32" i="14" s="1"/>
  <c r="BA32" i="14"/>
  <c r="BE32" i="14"/>
  <c r="BF32" i="14"/>
  <c r="AF33" i="14"/>
  <c r="AG33" i="14"/>
  <c r="AH33" i="14" s="1"/>
  <c r="AK33" i="14"/>
  <c r="AM33" i="14" s="1"/>
  <c r="AL33" i="14"/>
  <c r="AP33" i="14"/>
  <c r="AR33" i="14" s="1"/>
  <c r="AQ33" i="14"/>
  <c r="AU33" i="14"/>
  <c r="AW33" i="14" s="1"/>
  <c r="AV33" i="14"/>
  <c r="AZ33" i="14"/>
  <c r="BA33" i="14"/>
  <c r="BE33" i="14"/>
  <c r="BG33" i="14" s="1"/>
  <c r="BF33" i="14"/>
  <c r="AF34" i="14"/>
  <c r="AG34" i="14"/>
  <c r="AH34" i="14" s="1"/>
  <c r="AK34" i="14"/>
  <c r="AL34" i="14"/>
  <c r="AP34" i="14"/>
  <c r="AQ34" i="14"/>
  <c r="AU34" i="14"/>
  <c r="AV34" i="14"/>
  <c r="AW34" i="14"/>
  <c r="AZ34" i="14"/>
  <c r="BA34" i="14"/>
  <c r="BE34" i="14"/>
  <c r="BG34" i="14" s="1"/>
  <c r="BF34" i="14"/>
  <c r="AF35" i="14"/>
  <c r="AH35" i="14" s="1"/>
  <c r="AG35" i="14"/>
  <c r="AK35" i="14"/>
  <c r="AL35" i="14"/>
  <c r="AM35" i="14" s="1"/>
  <c r="AP35" i="14"/>
  <c r="AQ35" i="14"/>
  <c r="AR35" i="14" s="1"/>
  <c r="AU35" i="14"/>
  <c r="AW35" i="14" s="1"/>
  <c r="AV35" i="14"/>
  <c r="AZ35" i="14"/>
  <c r="BA35" i="14"/>
  <c r="BB35" i="14" s="1"/>
  <c r="BE35" i="14"/>
  <c r="BF35" i="14"/>
  <c r="BG35" i="14"/>
  <c r="AF36" i="14"/>
  <c r="AH36" i="14" s="1"/>
  <c r="AG36" i="14"/>
  <c r="AK36" i="14"/>
  <c r="AM36" i="14" s="1"/>
  <c r="AL36" i="14"/>
  <c r="AP36" i="14"/>
  <c r="AR36" i="14" s="1"/>
  <c r="AQ36" i="14"/>
  <c r="AU36" i="14"/>
  <c r="AV36" i="14"/>
  <c r="AW36" i="14" s="1"/>
  <c r="AZ36" i="14"/>
  <c r="BB36" i="14" s="1"/>
  <c r="BA36" i="14"/>
  <c r="BE36" i="14"/>
  <c r="BG36" i="14" s="1"/>
  <c r="BF36" i="14"/>
  <c r="AF37" i="14"/>
  <c r="AG37" i="14"/>
  <c r="AH37" i="14" s="1"/>
  <c r="AK37" i="14"/>
  <c r="AM37" i="14" s="1"/>
  <c r="AL37" i="14"/>
  <c r="AP37" i="14"/>
  <c r="AQ37" i="14"/>
  <c r="AU37" i="14"/>
  <c r="AV37" i="14"/>
  <c r="AZ37" i="14"/>
  <c r="BB37" i="14" s="1"/>
  <c r="BA37" i="14"/>
  <c r="BE37" i="14"/>
  <c r="BG37" i="14" s="1"/>
  <c r="BF37" i="14"/>
  <c r="AF38" i="14"/>
  <c r="AG38" i="14"/>
  <c r="AH38" i="14"/>
  <c r="AK38" i="14"/>
  <c r="AM38" i="14" s="1"/>
  <c r="AL38" i="14"/>
  <c r="AP38" i="14"/>
  <c r="AQ38" i="14"/>
  <c r="AU38" i="14"/>
  <c r="AW38" i="14" s="1"/>
  <c r="AV38" i="14"/>
  <c r="AZ38" i="14"/>
  <c r="BA38" i="14"/>
  <c r="BE38" i="14"/>
  <c r="BG38" i="14" s="1"/>
  <c r="BF38" i="14"/>
  <c r="AF39" i="14"/>
  <c r="AH39" i="14" s="1"/>
  <c r="AG39" i="14"/>
  <c r="AK39" i="14"/>
  <c r="AL39" i="14"/>
  <c r="AM39" i="14"/>
  <c r="AP39" i="14"/>
  <c r="AR39" i="14" s="1"/>
  <c r="AQ39" i="14"/>
  <c r="AU39" i="14"/>
  <c r="AW39" i="14" s="1"/>
  <c r="AV39" i="14"/>
  <c r="AZ39" i="14"/>
  <c r="BA39" i="14"/>
  <c r="BE39" i="14"/>
  <c r="BF39" i="14"/>
  <c r="BG39" i="14" s="1"/>
  <c r="AF40" i="14"/>
  <c r="AH40" i="14" s="1"/>
  <c r="AG40" i="14"/>
  <c r="AK40" i="14"/>
  <c r="AL40" i="14"/>
  <c r="AP40" i="14"/>
  <c r="AQ40" i="14"/>
  <c r="AU40" i="14"/>
  <c r="AW40" i="14" s="1"/>
  <c r="AV40" i="14"/>
  <c r="AZ40" i="14"/>
  <c r="BA40" i="14"/>
  <c r="BB40" i="14"/>
  <c r="BE40" i="14"/>
  <c r="BF40" i="14"/>
  <c r="AF41" i="14"/>
  <c r="AG41" i="14"/>
  <c r="AK41" i="14"/>
  <c r="AM41" i="14" s="1"/>
  <c r="AL41" i="14"/>
  <c r="AP41" i="14"/>
  <c r="AR41" i="14" s="1"/>
  <c r="AQ41" i="14"/>
  <c r="AU41" i="14"/>
  <c r="AV41" i="14"/>
  <c r="AZ41" i="14"/>
  <c r="BB41" i="14" s="1"/>
  <c r="BA41" i="14"/>
  <c r="BE41" i="14"/>
  <c r="BF41" i="14"/>
  <c r="BG41" i="14"/>
  <c r="AF42" i="14"/>
  <c r="AG42" i="14"/>
  <c r="AH42" i="14"/>
  <c r="AK42" i="14"/>
  <c r="AM42" i="14" s="1"/>
  <c r="AL42" i="14"/>
  <c r="AP42" i="14"/>
  <c r="AQ42" i="14"/>
  <c r="AU42" i="14"/>
  <c r="AV42" i="14"/>
  <c r="AW42" i="14"/>
  <c r="AZ42" i="14"/>
  <c r="BB42" i="14" s="1"/>
  <c r="BA42" i="14"/>
  <c r="BE42" i="14"/>
  <c r="BG42" i="14" s="1"/>
  <c r="BF42" i="14"/>
  <c r="AF43" i="14"/>
  <c r="AG43" i="14"/>
  <c r="AK43" i="14"/>
  <c r="AL43" i="14"/>
  <c r="AM43" i="14"/>
  <c r="AP43" i="14"/>
  <c r="AR43" i="14" s="1"/>
  <c r="AQ43" i="14"/>
  <c r="AU43" i="14"/>
  <c r="AV43" i="14"/>
  <c r="AZ43" i="14"/>
  <c r="BA43" i="14"/>
  <c r="BB43" i="14" s="1"/>
  <c r="BE43" i="14"/>
  <c r="BG43" i="14" s="1"/>
  <c r="BF43" i="14"/>
  <c r="AF44" i="14"/>
  <c r="AH44" i="14" s="1"/>
  <c r="AG44" i="14"/>
  <c r="AK44" i="14"/>
  <c r="AM44" i="14" s="1"/>
  <c r="AL44" i="14"/>
  <c r="AP44" i="14"/>
  <c r="AQ44" i="14"/>
  <c r="AU44" i="14"/>
  <c r="AW44" i="14" s="1"/>
  <c r="AV44" i="14"/>
  <c r="AZ44" i="14"/>
  <c r="BB44" i="14" s="1"/>
  <c r="BA44" i="14"/>
  <c r="BE44" i="14"/>
  <c r="BF44" i="14"/>
  <c r="AF45" i="14"/>
  <c r="AG45" i="14"/>
  <c r="AK45" i="14"/>
  <c r="AL45" i="14"/>
  <c r="AM45" i="14"/>
  <c r="AP45" i="14"/>
  <c r="AQ45" i="14"/>
  <c r="AU45" i="14"/>
  <c r="AW45" i="14" s="1"/>
  <c r="AV45" i="14"/>
  <c r="AZ45" i="14"/>
  <c r="BB45" i="14" s="1"/>
  <c r="BA45" i="14"/>
  <c r="BE45" i="14"/>
  <c r="BF45" i="14"/>
  <c r="BG45" i="14" s="1"/>
  <c r="AF46" i="14"/>
  <c r="AG46" i="14"/>
  <c r="AH46" i="14" s="1"/>
  <c r="AK46" i="14"/>
  <c r="AM46" i="14" s="1"/>
  <c r="AL46" i="14"/>
  <c r="AP46" i="14"/>
  <c r="AQ46" i="14"/>
  <c r="AR46" i="14" s="1"/>
  <c r="AU46" i="14"/>
  <c r="AV46" i="14"/>
  <c r="AW46" i="14"/>
  <c r="AZ46" i="14"/>
  <c r="BB46" i="14" s="1"/>
  <c r="BA46" i="14"/>
  <c r="BE46" i="14"/>
  <c r="BG46" i="14" s="1"/>
  <c r="BF46" i="14"/>
  <c r="AF47" i="14"/>
  <c r="AH47" i="14" s="1"/>
  <c r="AG47" i="14"/>
  <c r="AK47" i="14"/>
  <c r="AL47" i="14"/>
  <c r="AM47" i="14" s="1"/>
  <c r="AP47" i="14"/>
  <c r="AR47" i="14" s="1"/>
  <c r="AQ47" i="14"/>
  <c r="AU47" i="14"/>
  <c r="AW47" i="14" s="1"/>
  <c r="AV47" i="14"/>
  <c r="AZ47" i="14"/>
  <c r="BA47" i="14"/>
  <c r="BB47" i="14" s="1"/>
  <c r="BE47" i="14"/>
  <c r="BG47" i="14" s="1"/>
  <c r="BF47" i="14"/>
  <c r="AF48" i="14"/>
  <c r="AG48" i="14"/>
  <c r="AK48" i="14"/>
  <c r="AL48" i="14"/>
  <c r="AP48" i="14"/>
  <c r="AR48" i="14" s="1"/>
  <c r="AQ48" i="14"/>
  <c r="AU48" i="14"/>
  <c r="AW48" i="14" s="1"/>
  <c r="AV48" i="14"/>
  <c r="AZ48" i="14"/>
  <c r="BA48" i="14"/>
  <c r="BB48" i="14"/>
  <c r="BE48" i="14"/>
  <c r="BG48" i="14" s="1"/>
  <c r="BF48" i="14"/>
  <c r="AF49" i="14"/>
  <c r="AG49" i="14"/>
  <c r="AK49" i="14"/>
  <c r="AL49" i="14"/>
  <c r="AM49" i="14" s="1"/>
  <c r="AP49" i="14"/>
  <c r="AQ49" i="14"/>
  <c r="AR49" i="14" s="1"/>
  <c r="AU49" i="14"/>
  <c r="AW49" i="14" s="1"/>
  <c r="AV49" i="14"/>
  <c r="AZ49" i="14"/>
  <c r="BA49" i="14"/>
  <c r="BE49" i="14"/>
  <c r="BF49" i="14"/>
  <c r="BG49" i="14"/>
  <c r="AF50" i="14"/>
  <c r="AH50" i="14" s="1"/>
  <c r="AG50" i="14"/>
  <c r="AK50" i="14"/>
  <c r="AL50" i="14"/>
  <c r="AP50" i="14"/>
  <c r="AQ50" i="14"/>
  <c r="AU50" i="14"/>
  <c r="AW50" i="14" s="1"/>
  <c r="AV50" i="14"/>
  <c r="AZ50" i="14"/>
  <c r="BA50" i="14"/>
  <c r="BB50" i="14"/>
  <c r="BE50" i="14"/>
  <c r="BF50" i="14"/>
  <c r="AF51" i="14"/>
  <c r="AH51" i="14" s="1"/>
  <c r="AG51" i="14"/>
  <c r="AK51" i="14"/>
  <c r="AL51" i="14"/>
  <c r="AP51" i="14"/>
  <c r="AQ51" i="14"/>
  <c r="AR51" i="14" s="1"/>
  <c r="AU51" i="14"/>
  <c r="AV51" i="14"/>
  <c r="AZ51" i="14"/>
  <c r="BB51" i="14" s="1"/>
  <c r="BA51" i="14"/>
  <c r="BE51" i="14"/>
  <c r="BF51" i="14"/>
  <c r="BG51" i="14"/>
  <c r="AF52" i="14"/>
  <c r="AG52" i="14"/>
  <c r="AH52" i="14"/>
  <c r="AK52" i="14"/>
  <c r="AM52" i="14" s="1"/>
  <c r="AL52" i="14"/>
  <c r="AP52" i="14"/>
  <c r="AR52" i="14" s="1"/>
  <c r="AQ52" i="14"/>
  <c r="AU52" i="14"/>
  <c r="AV52" i="14"/>
  <c r="AW52" i="14"/>
  <c r="AZ52" i="14"/>
  <c r="BB52" i="14" s="1"/>
  <c r="BA52" i="14"/>
  <c r="BE52" i="14"/>
  <c r="BG52" i="14" s="1"/>
  <c r="BF52" i="14"/>
  <c r="AF53" i="14"/>
  <c r="AH53" i="14" s="1"/>
  <c r="AG53" i="14"/>
  <c r="AK53" i="14"/>
  <c r="AL53" i="14"/>
  <c r="AM53" i="14" s="1"/>
  <c r="AP53" i="14"/>
  <c r="AR53" i="14" s="1"/>
  <c r="AQ53" i="14"/>
  <c r="AU53" i="14"/>
  <c r="AW53" i="14" s="1"/>
  <c r="AV53" i="14"/>
  <c r="AZ53" i="14"/>
  <c r="BA53" i="14"/>
  <c r="BE53" i="14"/>
  <c r="BG53" i="14" s="1"/>
  <c r="BF53" i="14"/>
  <c r="AF54" i="14"/>
  <c r="AH54" i="14" s="1"/>
  <c r="AG54" i="14"/>
  <c r="AK54" i="14"/>
  <c r="AL54" i="14"/>
  <c r="AP54" i="14"/>
  <c r="AR54" i="14" s="1"/>
  <c r="AQ54" i="14"/>
  <c r="AU54" i="14"/>
  <c r="AV54" i="14"/>
  <c r="AW54" i="14"/>
  <c r="AZ54" i="14"/>
  <c r="BA54" i="14"/>
  <c r="BB54" i="14"/>
  <c r="BE54" i="14"/>
  <c r="BG54" i="14" s="1"/>
  <c r="BF54" i="14"/>
  <c r="AF55" i="14"/>
  <c r="AH55" i="14" s="1"/>
  <c r="BS55" i="14" s="1"/>
  <c r="AG55" i="14"/>
  <c r="AK55" i="14"/>
  <c r="AL55" i="14"/>
  <c r="AM55" i="14"/>
  <c r="BT55" i="14" s="1"/>
  <c r="AP55" i="14"/>
  <c r="AR55" i="14" s="1"/>
  <c r="BU55" i="14" s="1"/>
  <c r="AQ55" i="14"/>
  <c r="AU55" i="14"/>
  <c r="AW55" i="14" s="1"/>
  <c r="AV55" i="14"/>
  <c r="AZ55" i="14"/>
  <c r="BB55" i="14" s="1"/>
  <c r="BW55" i="14" s="1"/>
  <c r="BA55" i="14"/>
  <c r="BE55" i="14"/>
  <c r="BF55" i="14"/>
  <c r="BG55" i="14" s="1"/>
  <c r="BX55" i="14" s="1"/>
  <c r="AF56" i="14"/>
  <c r="AH56" i="14" s="1"/>
  <c r="BS56" i="14" s="1"/>
  <c r="AG56" i="14"/>
  <c r="AK56" i="14"/>
  <c r="AM56" i="14" s="1"/>
  <c r="BT56" i="14" s="1"/>
  <c r="AL56" i="14"/>
  <c r="AP56" i="14"/>
  <c r="AQ56" i="14"/>
  <c r="AU56" i="14"/>
  <c r="AW56" i="14" s="1"/>
  <c r="BV56" i="14" s="1"/>
  <c r="AV56" i="14"/>
  <c r="AZ56" i="14"/>
  <c r="BB56" i="14" s="1"/>
  <c r="BW56" i="14" s="1"/>
  <c r="BA56" i="14"/>
  <c r="BE56" i="14"/>
  <c r="BF56" i="14"/>
  <c r="AF57" i="14"/>
  <c r="AH57" i="14" s="1"/>
  <c r="BS57" i="14" s="1"/>
  <c r="AG57" i="14"/>
  <c r="AK57" i="14"/>
  <c r="AL57" i="14"/>
  <c r="AM57" i="14"/>
  <c r="BT57" i="14" s="1"/>
  <c r="AP57" i="14"/>
  <c r="AQ57" i="14"/>
  <c r="AR57" i="14"/>
  <c r="BU57" i="14" s="1"/>
  <c r="AU57" i="14"/>
  <c r="AW57" i="14" s="1"/>
  <c r="BV57" i="14" s="1"/>
  <c r="AV57" i="14"/>
  <c r="AZ57" i="14"/>
  <c r="BB57" i="14" s="1"/>
  <c r="BA57" i="14"/>
  <c r="BE57" i="14"/>
  <c r="BF57" i="14"/>
  <c r="AF58" i="14"/>
  <c r="AG58" i="14"/>
  <c r="AH58" i="14" s="1"/>
  <c r="BS58" i="14" s="1"/>
  <c r="AK58" i="14"/>
  <c r="AM58" i="14" s="1"/>
  <c r="AL58" i="14"/>
  <c r="AP58" i="14"/>
  <c r="AQ58" i="14"/>
  <c r="AU58" i="14"/>
  <c r="AV58" i="14"/>
  <c r="AW58" i="14"/>
  <c r="BV58" i="14" s="1"/>
  <c r="AZ58" i="14"/>
  <c r="BB58" i="14" s="1"/>
  <c r="BW58" i="14" s="1"/>
  <c r="BA58" i="14"/>
  <c r="BE58" i="14"/>
  <c r="BF58" i="14"/>
  <c r="AF59" i="14"/>
  <c r="AG59" i="14"/>
  <c r="AK59" i="14"/>
  <c r="AL59" i="14"/>
  <c r="AP59" i="14"/>
  <c r="AR59" i="14" s="1"/>
  <c r="BU59" i="14" s="1"/>
  <c r="AQ59" i="14"/>
  <c r="AU59" i="14"/>
  <c r="AW59" i="14" s="1"/>
  <c r="BV59" i="14" s="1"/>
  <c r="AV59" i="14"/>
  <c r="AZ59" i="14"/>
  <c r="BA59" i="14"/>
  <c r="BE59" i="14"/>
  <c r="BG59" i="14" s="1"/>
  <c r="BX59" i="14" s="1"/>
  <c r="BF59" i="14"/>
  <c r="AF60" i="14"/>
  <c r="AG60" i="14"/>
  <c r="AK60" i="14"/>
  <c r="AL60" i="14"/>
  <c r="AP60" i="14"/>
  <c r="AR60" i="14" s="1"/>
  <c r="BU60" i="14" s="1"/>
  <c r="AQ60" i="14"/>
  <c r="AU60" i="14"/>
  <c r="AW60" i="14" s="1"/>
  <c r="AV60" i="14"/>
  <c r="AZ60" i="14"/>
  <c r="BB60" i="14" s="1"/>
  <c r="BW60" i="14" s="1"/>
  <c r="BA60" i="14"/>
  <c r="BE60" i="14"/>
  <c r="BF60" i="14"/>
  <c r="AF61" i="14"/>
  <c r="AH61" i="14" s="1"/>
  <c r="AG61" i="14"/>
  <c r="AK61" i="14"/>
  <c r="AL61" i="14"/>
  <c r="AM61" i="14"/>
  <c r="BT61" i="14" s="1"/>
  <c r="AP61" i="14"/>
  <c r="AQ61" i="14"/>
  <c r="AU61" i="14"/>
  <c r="AW61" i="14" s="1"/>
  <c r="BV61" i="14" s="1"/>
  <c r="AV61" i="14"/>
  <c r="AZ61" i="14"/>
  <c r="BB61" i="14" s="1"/>
  <c r="BW61" i="14" s="1"/>
  <c r="BA61" i="14"/>
  <c r="BE61" i="14"/>
  <c r="BF61" i="14"/>
  <c r="AF62" i="14"/>
  <c r="AG62" i="14"/>
  <c r="AH62" i="14"/>
  <c r="BS62" i="14" s="1"/>
  <c r="AK62" i="14"/>
  <c r="AM62" i="14" s="1"/>
  <c r="BT62" i="14" s="1"/>
  <c r="AL62" i="14"/>
  <c r="AP62" i="14"/>
  <c r="AR62" i="14" s="1"/>
  <c r="BU62" i="14" s="1"/>
  <c r="AQ62" i="14"/>
  <c r="AU62" i="14"/>
  <c r="AV62" i="14"/>
  <c r="AW62" i="14"/>
  <c r="BV62" i="14" s="1"/>
  <c r="AZ62" i="14"/>
  <c r="BB62" i="14" s="1"/>
  <c r="BW62" i="14" s="1"/>
  <c r="BA62" i="14"/>
  <c r="BE62" i="14"/>
  <c r="BG62" i="14" s="1"/>
  <c r="BF62" i="14"/>
  <c r="AG11" i="14"/>
  <c r="AF11" i="14"/>
  <c r="AL11" i="14"/>
  <c r="AK11" i="14"/>
  <c r="BF11" i="14"/>
  <c r="BG11" i="14" s="1"/>
  <c r="BE11" i="14"/>
  <c r="BA11" i="14"/>
  <c r="AZ11" i="14"/>
  <c r="AV11" i="14"/>
  <c r="AU11" i="14"/>
  <c r="AQ11" i="14"/>
  <c r="AP11" i="14"/>
  <c r="AW11" i="14"/>
  <c r="AH11" i="14"/>
  <c r="AA55" i="14"/>
  <c r="AB55" i="14"/>
  <c r="AA56" i="14"/>
  <c r="AB56" i="14"/>
  <c r="AA57" i="14"/>
  <c r="AB57" i="14"/>
  <c r="AC57" i="14" s="1"/>
  <c r="BR57" i="14" s="1"/>
  <c r="AA58" i="14"/>
  <c r="AC58" i="14" s="1"/>
  <c r="BR58" i="14" s="1"/>
  <c r="AB58" i="14"/>
  <c r="AA59" i="14"/>
  <c r="AC59" i="14" s="1"/>
  <c r="BR59" i="14" s="1"/>
  <c r="AB59" i="14"/>
  <c r="AA60" i="14"/>
  <c r="AB60" i="14"/>
  <c r="AA61" i="14"/>
  <c r="AB61" i="14"/>
  <c r="AA62" i="14"/>
  <c r="AB62" i="14"/>
  <c r="AA12" i="14"/>
  <c r="AB12" i="14"/>
  <c r="AA13" i="14"/>
  <c r="AB13" i="14"/>
  <c r="AA14" i="14"/>
  <c r="AB14" i="14"/>
  <c r="AA15" i="14"/>
  <c r="AC15" i="14" s="1"/>
  <c r="AB15" i="14"/>
  <c r="AA16" i="14"/>
  <c r="AC16" i="14" s="1"/>
  <c r="AB16" i="14"/>
  <c r="AA17" i="14"/>
  <c r="AB17" i="14"/>
  <c r="AA18" i="14"/>
  <c r="AB18" i="14"/>
  <c r="AC18" i="14" s="1"/>
  <c r="AA19" i="14"/>
  <c r="AC19" i="14" s="1"/>
  <c r="AB19" i="14"/>
  <c r="AA20" i="14"/>
  <c r="AB20" i="14"/>
  <c r="AA21" i="14"/>
  <c r="AC21" i="14" s="1"/>
  <c r="AB21" i="14"/>
  <c r="AA22" i="14"/>
  <c r="AB22" i="14"/>
  <c r="AA23" i="14"/>
  <c r="AC23" i="14" s="1"/>
  <c r="AB23" i="14"/>
  <c r="AA24" i="14"/>
  <c r="AB24" i="14"/>
  <c r="AA25" i="14"/>
  <c r="AB25" i="14"/>
  <c r="AA26" i="14"/>
  <c r="AB26" i="14"/>
  <c r="AA27" i="14"/>
  <c r="AC27" i="14" s="1"/>
  <c r="AB27" i="14"/>
  <c r="AA28" i="14"/>
  <c r="AB28" i="14"/>
  <c r="AA29" i="14"/>
  <c r="AB29" i="14"/>
  <c r="AA30" i="14"/>
  <c r="AB30" i="14"/>
  <c r="AA31" i="14"/>
  <c r="AC31" i="14" s="1"/>
  <c r="AB31" i="14"/>
  <c r="AA32" i="14"/>
  <c r="AB32" i="14"/>
  <c r="AA33" i="14"/>
  <c r="AB33" i="14"/>
  <c r="AA34" i="14"/>
  <c r="AB34" i="14"/>
  <c r="AA35" i="14"/>
  <c r="AC35" i="14" s="1"/>
  <c r="AB35" i="14"/>
  <c r="AA36" i="14"/>
  <c r="AC36" i="14" s="1"/>
  <c r="AB36" i="14"/>
  <c r="AA37" i="14"/>
  <c r="AB37" i="14"/>
  <c r="AA38" i="14"/>
  <c r="AB38" i="14"/>
  <c r="AA39" i="14"/>
  <c r="AC39" i="14" s="1"/>
  <c r="AB39" i="14"/>
  <c r="AA40" i="14"/>
  <c r="AC40" i="14" s="1"/>
  <c r="AB40" i="14"/>
  <c r="AA41" i="14"/>
  <c r="AB41" i="14"/>
  <c r="AA42" i="14"/>
  <c r="AB42" i="14"/>
  <c r="AA43" i="14"/>
  <c r="AB43" i="14"/>
  <c r="AA44" i="14"/>
  <c r="AB44" i="14"/>
  <c r="AA45" i="14"/>
  <c r="AB45" i="14"/>
  <c r="AA46" i="14"/>
  <c r="AB46" i="14"/>
  <c r="AA47" i="14"/>
  <c r="AC47" i="14" s="1"/>
  <c r="AB47" i="14"/>
  <c r="AA48" i="14"/>
  <c r="AB48" i="14"/>
  <c r="AA49" i="14"/>
  <c r="AB49" i="14"/>
  <c r="AA50" i="14"/>
  <c r="AB50" i="14"/>
  <c r="AA51" i="14"/>
  <c r="AC51" i="14" s="1"/>
  <c r="AB51" i="14"/>
  <c r="AA52" i="14"/>
  <c r="AB52" i="14"/>
  <c r="AA53" i="14"/>
  <c r="AB53" i="14"/>
  <c r="AA54" i="14"/>
  <c r="AB54" i="14"/>
  <c r="AB11" i="14"/>
  <c r="AA11" i="14"/>
  <c r="AC11" i="14" s="1"/>
  <c r="V12" i="14"/>
  <c r="W12" i="14"/>
  <c r="X12" i="14" s="1"/>
  <c r="V13" i="14"/>
  <c r="W13" i="14"/>
  <c r="V14" i="14"/>
  <c r="W14" i="14"/>
  <c r="V15" i="14"/>
  <c r="W15" i="14"/>
  <c r="V16" i="14"/>
  <c r="W16" i="14"/>
  <c r="V17" i="14"/>
  <c r="X17" i="14" s="1"/>
  <c r="W17" i="14"/>
  <c r="V18" i="14"/>
  <c r="X18" i="14" s="1"/>
  <c r="W18" i="14"/>
  <c r="V19" i="14"/>
  <c r="X19" i="14" s="1"/>
  <c r="W19" i="14"/>
  <c r="V20" i="14"/>
  <c r="W20" i="14"/>
  <c r="V21" i="14"/>
  <c r="W21" i="14"/>
  <c r="V22" i="14"/>
  <c r="W22" i="14"/>
  <c r="X22" i="14" s="1"/>
  <c r="V23" i="14"/>
  <c r="W23" i="14"/>
  <c r="V24" i="14"/>
  <c r="W24" i="14"/>
  <c r="V25" i="14"/>
  <c r="X25" i="14" s="1"/>
  <c r="W25" i="14"/>
  <c r="V26" i="14"/>
  <c r="W26" i="14"/>
  <c r="X26" i="14"/>
  <c r="V27" i="14"/>
  <c r="W27" i="14"/>
  <c r="V28" i="14"/>
  <c r="W28" i="14"/>
  <c r="V29" i="14"/>
  <c r="W29" i="14"/>
  <c r="V30" i="14"/>
  <c r="W30" i="14"/>
  <c r="X30" i="14" s="1"/>
  <c r="V31" i="14"/>
  <c r="W31" i="14"/>
  <c r="V32" i="14"/>
  <c r="X32" i="14" s="1"/>
  <c r="W32" i="14"/>
  <c r="V33" i="14"/>
  <c r="X33" i="14" s="1"/>
  <c r="W33" i="14"/>
  <c r="V34" i="14"/>
  <c r="W34" i="14"/>
  <c r="X34" i="14" s="1"/>
  <c r="V35" i="14"/>
  <c r="W35" i="14"/>
  <c r="X35" i="14" s="1"/>
  <c r="V36" i="14"/>
  <c r="W36" i="14"/>
  <c r="V37" i="14"/>
  <c r="W37" i="14"/>
  <c r="X37" i="14" s="1"/>
  <c r="V38" i="14"/>
  <c r="W38" i="14"/>
  <c r="V39" i="14"/>
  <c r="W39" i="14"/>
  <c r="V40" i="14"/>
  <c r="X40" i="14" s="1"/>
  <c r="W40" i="14"/>
  <c r="V41" i="14"/>
  <c r="W41" i="14"/>
  <c r="V42" i="14"/>
  <c r="X42" i="14" s="1"/>
  <c r="W42" i="14"/>
  <c r="V43" i="14"/>
  <c r="W43" i="14"/>
  <c r="V44" i="14"/>
  <c r="W44" i="14"/>
  <c r="V45" i="14"/>
  <c r="W45" i="14"/>
  <c r="V46" i="14"/>
  <c r="W46" i="14"/>
  <c r="V47" i="14"/>
  <c r="W47" i="14"/>
  <c r="V48" i="14"/>
  <c r="W48" i="14"/>
  <c r="V49" i="14"/>
  <c r="X49" i="14" s="1"/>
  <c r="W49" i="14"/>
  <c r="V50" i="14"/>
  <c r="X50" i="14" s="1"/>
  <c r="W50" i="14"/>
  <c r="V51" i="14"/>
  <c r="W51" i="14"/>
  <c r="X51" i="14" s="1"/>
  <c r="V52" i="14"/>
  <c r="W52" i="14"/>
  <c r="V53" i="14"/>
  <c r="W53" i="14"/>
  <c r="V54" i="14"/>
  <c r="W54" i="14"/>
  <c r="X54" i="14" s="1"/>
  <c r="V55" i="14"/>
  <c r="W55" i="14"/>
  <c r="V56" i="14"/>
  <c r="X56" i="14" s="1"/>
  <c r="BQ56" i="14" s="1"/>
  <c r="W56" i="14"/>
  <c r="V57" i="14"/>
  <c r="W57" i="14"/>
  <c r="V58" i="14"/>
  <c r="W58" i="14"/>
  <c r="V59" i="14"/>
  <c r="X59" i="14" s="1"/>
  <c r="BQ59" i="14" s="1"/>
  <c r="W59" i="14"/>
  <c r="V60" i="14"/>
  <c r="W60" i="14"/>
  <c r="V61" i="14"/>
  <c r="W61" i="14"/>
  <c r="X61" i="14" s="1"/>
  <c r="BQ61" i="14" s="1"/>
  <c r="V62" i="14"/>
  <c r="W62" i="14"/>
  <c r="X62" i="14" s="1"/>
  <c r="BQ62" i="14" s="1"/>
  <c r="X11" i="14"/>
  <c r="W11" i="14"/>
  <c r="V11" i="14"/>
  <c r="Q55" i="14"/>
  <c r="S55" i="14" s="1"/>
  <c r="BP55" i="14" s="1"/>
  <c r="R55" i="14"/>
  <c r="Q56" i="14"/>
  <c r="S56" i="14" s="1"/>
  <c r="BP56" i="14" s="1"/>
  <c r="R56" i="14"/>
  <c r="Q57" i="14"/>
  <c r="R57" i="14"/>
  <c r="S57" i="14" s="1"/>
  <c r="BP57" i="14" s="1"/>
  <c r="Q58" i="14"/>
  <c r="R58" i="14"/>
  <c r="Q59" i="14"/>
  <c r="S59" i="14" s="1"/>
  <c r="BP59" i="14" s="1"/>
  <c r="R59" i="14"/>
  <c r="Q60" i="14"/>
  <c r="R60" i="14"/>
  <c r="Q61" i="14"/>
  <c r="R61" i="14"/>
  <c r="Q62" i="14"/>
  <c r="S62" i="14" s="1"/>
  <c r="R62" i="14"/>
  <c r="Q12" i="14"/>
  <c r="R12" i="14"/>
  <c r="Q13" i="14"/>
  <c r="S13" i="14" s="1"/>
  <c r="R13" i="14"/>
  <c r="Q14" i="14"/>
  <c r="R14" i="14"/>
  <c r="Q15" i="14"/>
  <c r="S15" i="14" s="1"/>
  <c r="R15" i="14"/>
  <c r="Q16" i="14"/>
  <c r="R16" i="14"/>
  <c r="Q17" i="14"/>
  <c r="R17" i="14"/>
  <c r="Q18" i="14"/>
  <c r="R18" i="14"/>
  <c r="Q19" i="14"/>
  <c r="R19" i="14"/>
  <c r="Q20" i="14"/>
  <c r="R20" i="14"/>
  <c r="Q21" i="14"/>
  <c r="R21" i="14"/>
  <c r="Q22" i="14"/>
  <c r="R22" i="14"/>
  <c r="Q23" i="14"/>
  <c r="S23" i="14" s="1"/>
  <c r="R23" i="14"/>
  <c r="Q24" i="14"/>
  <c r="S24" i="14" s="1"/>
  <c r="R24" i="14"/>
  <c r="Q25" i="14"/>
  <c r="R25" i="14"/>
  <c r="Q26" i="14"/>
  <c r="R26" i="14"/>
  <c r="Q27" i="14"/>
  <c r="S27" i="14" s="1"/>
  <c r="R27" i="14"/>
  <c r="Q28" i="14"/>
  <c r="S28" i="14" s="1"/>
  <c r="R28" i="14"/>
  <c r="Q29" i="14"/>
  <c r="R29" i="14"/>
  <c r="S29" i="14"/>
  <c r="Q30" i="14"/>
  <c r="R30" i="14"/>
  <c r="Q31" i="14"/>
  <c r="R31" i="14"/>
  <c r="Q32" i="14"/>
  <c r="R32" i="14"/>
  <c r="S32" i="14"/>
  <c r="Q33" i="14"/>
  <c r="R33" i="14"/>
  <c r="Q34" i="14"/>
  <c r="R34" i="14"/>
  <c r="Q35" i="14"/>
  <c r="S35" i="14" s="1"/>
  <c r="R35" i="14"/>
  <c r="Q36" i="14"/>
  <c r="R36" i="14"/>
  <c r="Q37" i="14"/>
  <c r="R37" i="14"/>
  <c r="Q38" i="14"/>
  <c r="S38" i="14" s="1"/>
  <c r="R38" i="14"/>
  <c r="Q39" i="14"/>
  <c r="S39" i="14" s="1"/>
  <c r="R39" i="14"/>
  <c r="Q40" i="14"/>
  <c r="R40" i="14"/>
  <c r="S40" i="14" s="1"/>
  <c r="Q41" i="14"/>
  <c r="S41" i="14" s="1"/>
  <c r="R41" i="14"/>
  <c r="Q42" i="14"/>
  <c r="R42" i="14"/>
  <c r="S42" i="14" s="1"/>
  <c r="Q43" i="14"/>
  <c r="S43" i="14" s="1"/>
  <c r="R43" i="14"/>
  <c r="Q44" i="14"/>
  <c r="R44" i="14"/>
  <c r="Q45" i="14"/>
  <c r="S45" i="14" s="1"/>
  <c r="R45" i="14"/>
  <c r="Q46" i="14"/>
  <c r="R46" i="14"/>
  <c r="Q47" i="14"/>
  <c r="R47" i="14"/>
  <c r="Q48" i="14"/>
  <c r="R48" i="14"/>
  <c r="Q49" i="14"/>
  <c r="R49" i="14"/>
  <c r="Q50" i="14"/>
  <c r="R50" i="14"/>
  <c r="S50" i="14" s="1"/>
  <c r="Q51" i="14"/>
  <c r="S51" i="14" s="1"/>
  <c r="R51" i="14"/>
  <c r="Q52" i="14"/>
  <c r="R52" i="14"/>
  <c r="Q53" i="14"/>
  <c r="S53" i="14" s="1"/>
  <c r="R53" i="14"/>
  <c r="Q54" i="14"/>
  <c r="R54" i="14"/>
  <c r="R11" i="14"/>
  <c r="Q11" i="14"/>
  <c r="L55" i="14"/>
  <c r="M55" i="14"/>
  <c r="L56" i="14"/>
  <c r="N56" i="14" s="1"/>
  <c r="BO56" i="14" s="1"/>
  <c r="M56" i="14"/>
  <c r="L57" i="14"/>
  <c r="M57" i="14"/>
  <c r="L58" i="14"/>
  <c r="M58" i="14"/>
  <c r="L59" i="14"/>
  <c r="M59" i="14"/>
  <c r="N59" i="14" s="1"/>
  <c r="BO59" i="14" s="1"/>
  <c r="L60" i="14"/>
  <c r="M60" i="14"/>
  <c r="L61" i="14"/>
  <c r="M61" i="14"/>
  <c r="N61" i="14" s="1"/>
  <c r="BO61" i="14" s="1"/>
  <c r="L62" i="14"/>
  <c r="M62" i="14"/>
  <c r="L12" i="14"/>
  <c r="M12" i="14"/>
  <c r="L13" i="14"/>
  <c r="N13" i="14" s="1"/>
  <c r="M13" i="14"/>
  <c r="L14" i="14"/>
  <c r="M14" i="14"/>
  <c r="L15" i="14"/>
  <c r="M15" i="14"/>
  <c r="L16" i="14"/>
  <c r="M16" i="14"/>
  <c r="N16" i="14" s="1"/>
  <c r="L17" i="14"/>
  <c r="N17" i="14" s="1"/>
  <c r="M17" i="14"/>
  <c r="L18" i="14"/>
  <c r="M18" i="14"/>
  <c r="N18" i="14"/>
  <c r="L19" i="14"/>
  <c r="M19" i="14"/>
  <c r="L20" i="14"/>
  <c r="N20" i="14" s="1"/>
  <c r="M20" i="14"/>
  <c r="L21" i="14"/>
  <c r="N21" i="14" s="1"/>
  <c r="M21" i="14"/>
  <c r="L22" i="14"/>
  <c r="N22" i="14" s="1"/>
  <c r="M22" i="14"/>
  <c r="L23" i="14"/>
  <c r="M23" i="14"/>
  <c r="L24" i="14"/>
  <c r="M24" i="14"/>
  <c r="L25" i="14"/>
  <c r="M25" i="14"/>
  <c r="L26" i="14"/>
  <c r="N26" i="14" s="1"/>
  <c r="M26" i="14"/>
  <c r="L27" i="14"/>
  <c r="M27" i="14"/>
  <c r="L28" i="14"/>
  <c r="M28" i="14"/>
  <c r="L29" i="14"/>
  <c r="N29" i="14" s="1"/>
  <c r="M29" i="14"/>
  <c r="L30" i="14"/>
  <c r="N30" i="14" s="1"/>
  <c r="M30" i="14"/>
  <c r="L31" i="14"/>
  <c r="M31" i="14"/>
  <c r="L32" i="14"/>
  <c r="M32" i="14"/>
  <c r="L33" i="14"/>
  <c r="M33" i="14"/>
  <c r="L34" i="14"/>
  <c r="N34" i="14" s="1"/>
  <c r="M34" i="14"/>
  <c r="L35" i="14"/>
  <c r="M35" i="14"/>
  <c r="N35" i="14" s="1"/>
  <c r="L36" i="14"/>
  <c r="M36" i="14"/>
  <c r="L37" i="14"/>
  <c r="M37" i="14"/>
  <c r="L38" i="14"/>
  <c r="M38" i="14"/>
  <c r="L39" i="14"/>
  <c r="N39" i="14" s="1"/>
  <c r="M39" i="14"/>
  <c r="L40" i="14"/>
  <c r="M40" i="14"/>
  <c r="L41" i="14"/>
  <c r="N41" i="14" s="1"/>
  <c r="M41" i="14"/>
  <c r="L42" i="14"/>
  <c r="M42" i="14"/>
  <c r="N42" i="14"/>
  <c r="L43" i="14"/>
  <c r="M43" i="14"/>
  <c r="L44" i="14"/>
  <c r="M44" i="14"/>
  <c r="L45" i="14"/>
  <c r="M45" i="14"/>
  <c r="N45" i="14"/>
  <c r="L46" i="14"/>
  <c r="M46" i="14"/>
  <c r="L47" i="14"/>
  <c r="N47" i="14" s="1"/>
  <c r="M47" i="14"/>
  <c r="L48" i="14"/>
  <c r="M48" i="14"/>
  <c r="N48" i="14" s="1"/>
  <c r="L49" i="14"/>
  <c r="M49" i="14"/>
  <c r="L50" i="14"/>
  <c r="M50" i="14"/>
  <c r="L51" i="14"/>
  <c r="N51" i="14" s="1"/>
  <c r="M51" i="14"/>
  <c r="L52" i="14"/>
  <c r="M52" i="14"/>
  <c r="L53" i="14"/>
  <c r="M53" i="14"/>
  <c r="N53" i="14" s="1"/>
  <c r="L54" i="14"/>
  <c r="N54" i="14" s="1"/>
  <c r="M54" i="14"/>
  <c r="M11" i="14"/>
  <c r="L11" i="14"/>
  <c r="N11" i="14" s="1"/>
  <c r="G62" i="14"/>
  <c r="H62" i="14"/>
  <c r="G55" i="14"/>
  <c r="H55" i="14"/>
  <c r="G56" i="14"/>
  <c r="I56" i="14" s="1"/>
  <c r="BN56" i="14" s="1"/>
  <c r="H56" i="14"/>
  <c r="G57" i="14"/>
  <c r="H57" i="14"/>
  <c r="I57" i="14" s="1"/>
  <c r="BN57" i="14" s="1"/>
  <c r="G58" i="14"/>
  <c r="H58" i="14"/>
  <c r="G59" i="14"/>
  <c r="H59" i="14"/>
  <c r="G60" i="14"/>
  <c r="H60" i="14"/>
  <c r="G61" i="14"/>
  <c r="H61" i="14"/>
  <c r="G12" i="14"/>
  <c r="H12" i="14"/>
  <c r="G13" i="14"/>
  <c r="I13" i="14" s="1"/>
  <c r="H13" i="14"/>
  <c r="G14" i="14"/>
  <c r="I14" i="14" s="1"/>
  <c r="H14" i="14"/>
  <c r="G15" i="14"/>
  <c r="H15" i="14"/>
  <c r="G16" i="14"/>
  <c r="H16" i="14"/>
  <c r="G17" i="14"/>
  <c r="H17" i="14"/>
  <c r="G18" i="14"/>
  <c r="I18" i="14" s="1"/>
  <c r="H18" i="14"/>
  <c r="G19" i="14"/>
  <c r="H19" i="14"/>
  <c r="G20" i="14"/>
  <c r="H20" i="14"/>
  <c r="G21" i="14"/>
  <c r="I21" i="14" s="1"/>
  <c r="H21" i="14"/>
  <c r="G22" i="14"/>
  <c r="I22" i="14" s="1"/>
  <c r="H22" i="14"/>
  <c r="G23" i="14"/>
  <c r="H23" i="14"/>
  <c r="G24" i="14"/>
  <c r="H24" i="14"/>
  <c r="G25" i="14"/>
  <c r="I25" i="14" s="1"/>
  <c r="H25" i="14"/>
  <c r="G26" i="14"/>
  <c r="I26" i="14" s="1"/>
  <c r="H26" i="14"/>
  <c r="G27" i="14"/>
  <c r="H27" i="14"/>
  <c r="G28" i="14"/>
  <c r="H28" i="14"/>
  <c r="G29" i="14"/>
  <c r="H29" i="14"/>
  <c r="G30" i="14"/>
  <c r="I30" i="14" s="1"/>
  <c r="H30" i="14"/>
  <c r="G31" i="14"/>
  <c r="H31" i="14"/>
  <c r="I31" i="14" s="1"/>
  <c r="G32" i="14"/>
  <c r="H32" i="14"/>
  <c r="G33" i="14"/>
  <c r="I33" i="14" s="1"/>
  <c r="H33" i="14"/>
  <c r="G34" i="14"/>
  <c r="I34" i="14" s="1"/>
  <c r="H34" i="14"/>
  <c r="G35" i="14"/>
  <c r="H35" i="14"/>
  <c r="G36" i="14"/>
  <c r="H36" i="14"/>
  <c r="G37" i="14"/>
  <c r="I37" i="14" s="1"/>
  <c r="H37" i="14"/>
  <c r="G38" i="14"/>
  <c r="H38" i="14"/>
  <c r="G39" i="14"/>
  <c r="H39" i="14"/>
  <c r="G40" i="14"/>
  <c r="I40" i="14" s="1"/>
  <c r="H40" i="14"/>
  <c r="G41" i="14"/>
  <c r="I41" i="14" s="1"/>
  <c r="H41" i="14"/>
  <c r="G42" i="14"/>
  <c r="H42" i="14"/>
  <c r="I42" i="14"/>
  <c r="G43" i="14"/>
  <c r="H43" i="14"/>
  <c r="G44" i="14"/>
  <c r="I44" i="14" s="1"/>
  <c r="H44" i="14"/>
  <c r="G45" i="14"/>
  <c r="I45" i="14" s="1"/>
  <c r="H45" i="14"/>
  <c r="G46" i="14"/>
  <c r="H46" i="14"/>
  <c r="G47" i="14"/>
  <c r="H47" i="14"/>
  <c r="G48" i="14"/>
  <c r="I48" i="14" s="1"/>
  <c r="H48" i="14"/>
  <c r="G49" i="14"/>
  <c r="H49" i="14"/>
  <c r="G50" i="14"/>
  <c r="H50" i="14"/>
  <c r="G51" i="14"/>
  <c r="I51" i="14" s="1"/>
  <c r="H51" i="14"/>
  <c r="G52" i="14"/>
  <c r="H52" i="14"/>
  <c r="G53" i="14"/>
  <c r="I53" i="14" s="1"/>
  <c r="H53" i="14"/>
  <c r="G54" i="14"/>
  <c r="H54" i="14"/>
  <c r="H11" i="14"/>
  <c r="G11" i="14"/>
  <c r="X65" i="42"/>
  <c r="T65" i="42"/>
  <c r="Y65" i="42" s="1"/>
  <c r="P65" i="42"/>
  <c r="L65" i="42"/>
  <c r="C65" i="42"/>
  <c r="B65" i="42"/>
  <c r="A65" i="42"/>
  <c r="AC65" i="42" s="1"/>
  <c r="X64" i="42"/>
  <c r="Y64" i="42" s="1"/>
  <c r="T64" i="42"/>
  <c r="P64" i="42"/>
  <c r="L64" i="42"/>
  <c r="C64" i="42"/>
  <c r="B64" i="42"/>
  <c r="A64" i="42"/>
  <c r="AC64" i="42" s="1"/>
  <c r="X63" i="42"/>
  <c r="T63" i="42"/>
  <c r="P63" i="42"/>
  <c r="L63" i="42"/>
  <c r="C63" i="42"/>
  <c r="B63" i="42"/>
  <c r="A63" i="42"/>
  <c r="AC63" i="42" s="1"/>
  <c r="X62" i="42"/>
  <c r="T62" i="42"/>
  <c r="P62" i="42"/>
  <c r="L62" i="42"/>
  <c r="C62" i="42"/>
  <c r="B62" i="42"/>
  <c r="A62" i="42"/>
  <c r="AC62" i="42" s="1"/>
  <c r="X61" i="42"/>
  <c r="Y61" i="42" s="1"/>
  <c r="T61" i="42"/>
  <c r="P61" i="42"/>
  <c r="L61" i="42"/>
  <c r="C61" i="42"/>
  <c r="B61" i="42"/>
  <c r="A61" i="42"/>
  <c r="AC61" i="42" s="1"/>
  <c r="X60" i="42"/>
  <c r="T60" i="42"/>
  <c r="Y60" i="42" s="1"/>
  <c r="P60" i="42"/>
  <c r="L60" i="42"/>
  <c r="C60" i="42"/>
  <c r="B60" i="42"/>
  <c r="A60" i="42"/>
  <c r="AC60" i="42" s="1"/>
  <c r="X59" i="42"/>
  <c r="T59" i="42"/>
  <c r="P59" i="42"/>
  <c r="L59" i="42"/>
  <c r="C59" i="42"/>
  <c r="B59" i="42"/>
  <c r="A59" i="42"/>
  <c r="AC59" i="42" s="1"/>
  <c r="X58" i="42"/>
  <c r="Y58" i="42" s="1"/>
  <c r="T58" i="42"/>
  <c r="P58" i="42"/>
  <c r="L58" i="42"/>
  <c r="C58" i="42"/>
  <c r="B58" i="42"/>
  <c r="A58" i="42"/>
  <c r="AC58" i="42" s="1"/>
  <c r="X57" i="42"/>
  <c r="T57" i="42"/>
  <c r="P57" i="42"/>
  <c r="Y57" i="42" s="1"/>
  <c r="L57" i="42"/>
  <c r="C57" i="42"/>
  <c r="B57" i="42"/>
  <c r="A57" i="42"/>
  <c r="AC57" i="42" s="1"/>
  <c r="X56" i="42"/>
  <c r="T56" i="42"/>
  <c r="P56" i="42"/>
  <c r="L56" i="42"/>
  <c r="C56" i="42"/>
  <c r="B56" i="42"/>
  <c r="A56" i="42"/>
  <c r="AC56" i="42" s="1"/>
  <c r="X55" i="42"/>
  <c r="T55" i="42"/>
  <c r="P55" i="42"/>
  <c r="L55" i="42"/>
  <c r="C55" i="42"/>
  <c r="B55" i="42"/>
  <c r="A55" i="42"/>
  <c r="AC55" i="42" s="1"/>
  <c r="X54" i="42"/>
  <c r="Y54" i="42" s="1"/>
  <c r="T54" i="42"/>
  <c r="P54" i="42"/>
  <c r="L54" i="42"/>
  <c r="C54" i="42"/>
  <c r="B54" i="42"/>
  <c r="A54" i="42"/>
  <c r="AC54" i="42" s="1"/>
  <c r="X53" i="42"/>
  <c r="Y53" i="42" s="1"/>
  <c r="T53" i="42"/>
  <c r="P53" i="42"/>
  <c r="L53" i="42"/>
  <c r="C53" i="42"/>
  <c r="B53" i="42"/>
  <c r="A53" i="42"/>
  <c r="AC53" i="42" s="1"/>
  <c r="X52" i="42"/>
  <c r="T52" i="42"/>
  <c r="P52" i="42"/>
  <c r="L52" i="42"/>
  <c r="C52" i="42"/>
  <c r="B52" i="42"/>
  <c r="A52" i="42"/>
  <c r="AC52" i="42" s="1"/>
  <c r="X51" i="42"/>
  <c r="T51" i="42"/>
  <c r="P51" i="42"/>
  <c r="L51" i="42"/>
  <c r="C51" i="42"/>
  <c r="B51" i="42"/>
  <c r="A51" i="42"/>
  <c r="AC51" i="42" s="1"/>
  <c r="X50" i="42"/>
  <c r="Y50" i="42" s="1"/>
  <c r="T50" i="42"/>
  <c r="P50" i="42"/>
  <c r="L50" i="42"/>
  <c r="C50" i="42"/>
  <c r="B50" i="42"/>
  <c r="A50" i="42"/>
  <c r="AC50" i="42" s="1"/>
  <c r="X49" i="42"/>
  <c r="T49" i="42"/>
  <c r="Y49" i="42" s="1"/>
  <c r="P49" i="42"/>
  <c r="L49" i="42"/>
  <c r="C49" i="42"/>
  <c r="B49" i="42"/>
  <c r="A49" i="42"/>
  <c r="AC49" i="42" s="1"/>
  <c r="X48" i="42"/>
  <c r="T48" i="42"/>
  <c r="P48" i="42"/>
  <c r="L48" i="42"/>
  <c r="C48" i="42"/>
  <c r="B48" i="42"/>
  <c r="A48" i="42"/>
  <c r="AC48" i="42" s="1"/>
  <c r="X47" i="42"/>
  <c r="T47" i="42"/>
  <c r="P47" i="42"/>
  <c r="L47" i="42"/>
  <c r="C47" i="42"/>
  <c r="B47" i="42"/>
  <c r="A47" i="42"/>
  <c r="AC47" i="42" s="1"/>
  <c r="X46" i="42"/>
  <c r="Y46" i="42" s="1"/>
  <c r="T46" i="42"/>
  <c r="P46" i="42"/>
  <c r="L46" i="42"/>
  <c r="C46" i="42"/>
  <c r="B46" i="42"/>
  <c r="A46" i="42"/>
  <c r="AC46" i="42" s="1"/>
  <c r="X45" i="42"/>
  <c r="Y45" i="42" s="1"/>
  <c r="T45" i="42"/>
  <c r="P45" i="42"/>
  <c r="L45" i="42"/>
  <c r="C45" i="42"/>
  <c r="B45" i="42"/>
  <c r="A45" i="42"/>
  <c r="AC45" i="42" s="1"/>
  <c r="X44" i="42"/>
  <c r="T44" i="42"/>
  <c r="Y44" i="42" s="1"/>
  <c r="P44" i="42"/>
  <c r="L44" i="42"/>
  <c r="C44" i="42"/>
  <c r="B44" i="42"/>
  <c r="A44" i="42"/>
  <c r="AC44" i="42" s="1"/>
  <c r="X43" i="42"/>
  <c r="Y43" i="42" s="1"/>
  <c r="T43" i="42"/>
  <c r="P43" i="42"/>
  <c r="L43" i="42"/>
  <c r="C43" i="42"/>
  <c r="B43" i="42"/>
  <c r="A43" i="42"/>
  <c r="AC43" i="42" s="1"/>
  <c r="X42" i="42"/>
  <c r="Y42" i="42" s="1"/>
  <c r="T42" i="42"/>
  <c r="P42" i="42"/>
  <c r="L42" i="42"/>
  <c r="C42" i="42"/>
  <c r="B42" i="42"/>
  <c r="A42" i="42"/>
  <c r="AC42" i="42" s="1"/>
  <c r="X41" i="42"/>
  <c r="T41" i="42"/>
  <c r="P41" i="42"/>
  <c r="L41" i="42"/>
  <c r="C41" i="42"/>
  <c r="B41" i="42"/>
  <c r="A41" i="42"/>
  <c r="AC41" i="42" s="1"/>
  <c r="X40" i="42"/>
  <c r="T40" i="42"/>
  <c r="P40" i="42"/>
  <c r="L40" i="42"/>
  <c r="C40" i="42"/>
  <c r="B40" i="42"/>
  <c r="A40" i="42"/>
  <c r="AC40" i="42" s="1"/>
  <c r="X39" i="42"/>
  <c r="T39" i="42"/>
  <c r="P39" i="42"/>
  <c r="L39" i="42"/>
  <c r="C39" i="42"/>
  <c r="B39" i="42"/>
  <c r="A39" i="42"/>
  <c r="AC39" i="42" s="1"/>
  <c r="X38" i="42"/>
  <c r="T38" i="42"/>
  <c r="P38" i="42"/>
  <c r="L38" i="42"/>
  <c r="C38" i="42"/>
  <c r="B38" i="42"/>
  <c r="A38" i="42"/>
  <c r="AC38" i="42" s="1"/>
  <c r="X37" i="42"/>
  <c r="Y37" i="42" s="1"/>
  <c r="T37" i="42"/>
  <c r="P37" i="42"/>
  <c r="L37" i="42"/>
  <c r="C37" i="42"/>
  <c r="B37" i="42"/>
  <c r="A37" i="42"/>
  <c r="AC37" i="42" s="1"/>
  <c r="X36" i="42"/>
  <c r="T36" i="42"/>
  <c r="P36" i="42"/>
  <c r="L36" i="42"/>
  <c r="C36" i="42"/>
  <c r="B36" i="42"/>
  <c r="A36" i="42"/>
  <c r="AC36" i="42" s="1"/>
  <c r="X35" i="42"/>
  <c r="T35" i="42"/>
  <c r="P35" i="42"/>
  <c r="L35" i="42"/>
  <c r="C35" i="42"/>
  <c r="B35" i="42"/>
  <c r="A35" i="42"/>
  <c r="AC35" i="42" s="1"/>
  <c r="Y34" i="42"/>
  <c r="X34" i="42"/>
  <c r="T34" i="42"/>
  <c r="P34" i="42"/>
  <c r="L34" i="42"/>
  <c r="C34" i="42"/>
  <c r="B34" i="42"/>
  <c r="A34" i="42"/>
  <c r="AC34" i="42" s="1"/>
  <c r="X33" i="42"/>
  <c r="Y33" i="42" s="1"/>
  <c r="T33" i="42"/>
  <c r="P33" i="42"/>
  <c r="L33" i="42"/>
  <c r="C33" i="42"/>
  <c r="B33" i="42"/>
  <c r="A33" i="42"/>
  <c r="AC33" i="42" s="1"/>
  <c r="X32" i="42"/>
  <c r="T32" i="42"/>
  <c r="P32" i="42"/>
  <c r="L32" i="42"/>
  <c r="C32" i="42"/>
  <c r="B32" i="42"/>
  <c r="A32" i="42"/>
  <c r="AC32" i="42" s="1"/>
  <c r="X31" i="42"/>
  <c r="Y31" i="42" s="1"/>
  <c r="T31" i="42"/>
  <c r="P31" i="42"/>
  <c r="L31" i="42"/>
  <c r="C31" i="42"/>
  <c r="B31" i="42"/>
  <c r="A31" i="42"/>
  <c r="AC31" i="42" s="1"/>
  <c r="X30" i="42"/>
  <c r="T30" i="42"/>
  <c r="P30" i="42"/>
  <c r="L30" i="42"/>
  <c r="C30" i="42"/>
  <c r="B30" i="42"/>
  <c r="A30" i="42"/>
  <c r="AC30" i="42" s="1"/>
  <c r="X29" i="42"/>
  <c r="T29" i="42"/>
  <c r="Y29" i="42" s="1"/>
  <c r="P29" i="42"/>
  <c r="L29" i="42"/>
  <c r="C29" i="42"/>
  <c r="B29" i="42"/>
  <c r="A29" i="42"/>
  <c r="AC29" i="42" s="1"/>
  <c r="X28" i="42"/>
  <c r="T28" i="42"/>
  <c r="P28" i="42"/>
  <c r="L28" i="42"/>
  <c r="C28" i="42"/>
  <c r="B28" i="42"/>
  <c r="A28" i="42"/>
  <c r="AC28" i="42" s="1"/>
  <c r="X27" i="42"/>
  <c r="T27" i="42"/>
  <c r="P27" i="42"/>
  <c r="L27" i="42"/>
  <c r="C27" i="42"/>
  <c r="B27" i="42"/>
  <c r="A27" i="42"/>
  <c r="AC27" i="42" s="1"/>
  <c r="X26" i="42"/>
  <c r="Y26" i="42" s="1"/>
  <c r="T26" i="42"/>
  <c r="P26" i="42"/>
  <c r="L26" i="42"/>
  <c r="C26" i="42"/>
  <c r="B26" i="42"/>
  <c r="A26" i="42"/>
  <c r="AC26" i="42" s="1"/>
  <c r="X25" i="42"/>
  <c r="T25" i="42"/>
  <c r="P25" i="42"/>
  <c r="L25" i="42"/>
  <c r="C25" i="42"/>
  <c r="B25" i="42"/>
  <c r="A25" i="42"/>
  <c r="AC25" i="42" s="1"/>
  <c r="X24" i="42"/>
  <c r="T24" i="42"/>
  <c r="P24" i="42"/>
  <c r="L24" i="42"/>
  <c r="C24" i="42"/>
  <c r="B24" i="42"/>
  <c r="A24" i="42"/>
  <c r="AC24" i="42" s="1"/>
  <c r="X23" i="42"/>
  <c r="Y23" i="42" s="1"/>
  <c r="T23" i="42"/>
  <c r="P23" i="42"/>
  <c r="L23" i="42"/>
  <c r="C23" i="42"/>
  <c r="B23" i="42"/>
  <c r="A23" i="42"/>
  <c r="AC23" i="42" s="1"/>
  <c r="X22" i="42"/>
  <c r="T22" i="42"/>
  <c r="P22" i="42"/>
  <c r="L22" i="42"/>
  <c r="C22" i="42"/>
  <c r="B22" i="42"/>
  <c r="A22" i="42"/>
  <c r="AC22" i="42" s="1"/>
  <c r="Y21" i="42"/>
  <c r="X21" i="42"/>
  <c r="T21" i="42"/>
  <c r="P21" i="42"/>
  <c r="L21" i="42"/>
  <c r="C21" i="42"/>
  <c r="B21" i="42"/>
  <c r="A21" i="42"/>
  <c r="AC21" i="42" s="1"/>
  <c r="X20" i="42"/>
  <c r="Y20" i="42" s="1"/>
  <c r="T20" i="42"/>
  <c r="P20" i="42"/>
  <c r="L20" i="42"/>
  <c r="C20" i="42"/>
  <c r="B20" i="42"/>
  <c r="A20" i="42"/>
  <c r="AC20" i="42" s="1"/>
  <c r="X19" i="42"/>
  <c r="T19" i="42"/>
  <c r="P19" i="42"/>
  <c r="L19" i="42"/>
  <c r="C19" i="42"/>
  <c r="B19" i="42"/>
  <c r="A19" i="42"/>
  <c r="AC19" i="42" s="1"/>
  <c r="X18" i="42"/>
  <c r="T18" i="42"/>
  <c r="Y18" i="42" s="1"/>
  <c r="P18" i="42"/>
  <c r="L18" i="42"/>
  <c r="C18" i="42"/>
  <c r="B18" i="42"/>
  <c r="A18" i="42"/>
  <c r="AC18" i="42" s="1"/>
  <c r="X17" i="42"/>
  <c r="T17" i="42"/>
  <c r="P17" i="42"/>
  <c r="L17" i="42"/>
  <c r="C17" i="42"/>
  <c r="B17" i="42"/>
  <c r="A17" i="42"/>
  <c r="AC17" i="42" s="1"/>
  <c r="X16" i="42"/>
  <c r="T16" i="42"/>
  <c r="P16" i="42"/>
  <c r="L16" i="42"/>
  <c r="C16" i="42"/>
  <c r="B16" i="42"/>
  <c r="A16" i="42"/>
  <c r="AC16" i="42" s="1"/>
  <c r="X15" i="42"/>
  <c r="T15" i="42"/>
  <c r="P15" i="42"/>
  <c r="L15" i="42"/>
  <c r="C15" i="42"/>
  <c r="B15" i="42"/>
  <c r="A15" i="42"/>
  <c r="AC15" i="42" s="1"/>
  <c r="X14" i="42"/>
  <c r="T14" i="42"/>
  <c r="P14" i="42"/>
  <c r="L14" i="42"/>
  <c r="C14" i="42"/>
  <c r="B14" i="42"/>
  <c r="A14" i="42"/>
  <c r="AC14" i="42" s="1"/>
  <c r="X65" i="41"/>
  <c r="Y65" i="41" s="1"/>
  <c r="T65" i="41"/>
  <c r="P65" i="41"/>
  <c r="L65" i="41"/>
  <c r="C65" i="41"/>
  <c r="B65" i="41"/>
  <c r="A65" i="41"/>
  <c r="AC65" i="41" s="1"/>
  <c r="X64" i="41"/>
  <c r="T64" i="41"/>
  <c r="Y64" i="41" s="1"/>
  <c r="P64" i="41"/>
  <c r="L64" i="41"/>
  <c r="C64" i="41"/>
  <c r="B64" i="41"/>
  <c r="A64" i="41"/>
  <c r="AC64" i="41" s="1"/>
  <c r="X63" i="41"/>
  <c r="T63" i="41"/>
  <c r="P63" i="41"/>
  <c r="L63" i="41"/>
  <c r="C63" i="41"/>
  <c r="B63" i="41"/>
  <c r="A63" i="41"/>
  <c r="AC63" i="41" s="1"/>
  <c r="X62" i="41"/>
  <c r="T62" i="41"/>
  <c r="P62" i="41"/>
  <c r="L62" i="41"/>
  <c r="C62" i="41"/>
  <c r="B62" i="41"/>
  <c r="A62" i="41"/>
  <c r="AC62" i="41" s="1"/>
  <c r="X61" i="41"/>
  <c r="T61" i="41"/>
  <c r="P61" i="41"/>
  <c r="L61" i="41"/>
  <c r="C61" i="41"/>
  <c r="B61" i="41"/>
  <c r="A61" i="41"/>
  <c r="AC61" i="41" s="1"/>
  <c r="X60" i="41"/>
  <c r="T60" i="41"/>
  <c r="P60" i="41"/>
  <c r="L60" i="41"/>
  <c r="C60" i="41"/>
  <c r="B60" i="41"/>
  <c r="A60" i="41"/>
  <c r="AC60" i="41" s="1"/>
  <c r="Y59" i="41"/>
  <c r="X59" i="41"/>
  <c r="T59" i="41"/>
  <c r="P59" i="41"/>
  <c r="L59" i="41"/>
  <c r="C59" i="41"/>
  <c r="B59" i="41"/>
  <c r="A59" i="41"/>
  <c r="AC59" i="41" s="1"/>
  <c r="X58" i="41"/>
  <c r="Y58" i="41" s="1"/>
  <c r="T58" i="41"/>
  <c r="P58" i="41"/>
  <c r="L58" i="41"/>
  <c r="C58" i="41"/>
  <c r="B58" i="41"/>
  <c r="A58" i="41"/>
  <c r="AC58" i="41" s="1"/>
  <c r="X57" i="41"/>
  <c r="Y57" i="41" s="1"/>
  <c r="T57" i="41"/>
  <c r="P57" i="41"/>
  <c r="L57" i="41"/>
  <c r="C57" i="41"/>
  <c r="B57" i="41"/>
  <c r="A57" i="41"/>
  <c r="AC57" i="41" s="1"/>
  <c r="X56" i="41"/>
  <c r="T56" i="41"/>
  <c r="P56" i="41"/>
  <c r="L56" i="41"/>
  <c r="C56" i="41"/>
  <c r="B56" i="41"/>
  <c r="A56" i="41"/>
  <c r="AC56" i="41" s="1"/>
  <c r="X55" i="41"/>
  <c r="Y55" i="41" s="1"/>
  <c r="T55" i="41"/>
  <c r="P55" i="41"/>
  <c r="L55" i="41"/>
  <c r="C55" i="41"/>
  <c r="B55" i="41"/>
  <c r="A55" i="41"/>
  <c r="AC55" i="41" s="1"/>
  <c r="X54" i="41"/>
  <c r="T54" i="41"/>
  <c r="P54" i="41"/>
  <c r="L54" i="41"/>
  <c r="C54" i="41"/>
  <c r="B54" i="41"/>
  <c r="A54" i="41"/>
  <c r="AC54" i="41" s="1"/>
  <c r="X53" i="41"/>
  <c r="T53" i="41"/>
  <c r="P53" i="41"/>
  <c r="L53" i="41"/>
  <c r="C53" i="41"/>
  <c r="B53" i="41"/>
  <c r="A53" i="41"/>
  <c r="AC53" i="41" s="1"/>
  <c r="X52" i="41"/>
  <c r="T52" i="41"/>
  <c r="P52" i="41"/>
  <c r="L52" i="41"/>
  <c r="C52" i="41"/>
  <c r="B52" i="41"/>
  <c r="A52" i="41"/>
  <c r="AC52" i="41" s="1"/>
  <c r="X51" i="41"/>
  <c r="T51" i="41"/>
  <c r="Y51" i="41" s="1"/>
  <c r="P51" i="41"/>
  <c r="L51" i="41"/>
  <c r="C51" i="41"/>
  <c r="B51" i="41"/>
  <c r="A51" i="41"/>
  <c r="AC51" i="41" s="1"/>
  <c r="X50" i="41"/>
  <c r="T50" i="41"/>
  <c r="P50" i="41"/>
  <c r="L50" i="41"/>
  <c r="C50" i="41"/>
  <c r="B50" i="41"/>
  <c r="A50" i="41"/>
  <c r="AC50" i="41" s="1"/>
  <c r="X49" i="41"/>
  <c r="T49" i="41"/>
  <c r="P49" i="41"/>
  <c r="L49" i="41"/>
  <c r="C49" i="41"/>
  <c r="B49" i="41"/>
  <c r="A49" i="41"/>
  <c r="AC49" i="41" s="1"/>
  <c r="X48" i="41"/>
  <c r="T48" i="41"/>
  <c r="P48" i="41"/>
  <c r="L48" i="41"/>
  <c r="C48" i="41"/>
  <c r="B48" i="41"/>
  <c r="A48" i="41"/>
  <c r="AC48" i="41" s="1"/>
  <c r="X47" i="41"/>
  <c r="T47" i="41"/>
  <c r="P47" i="41"/>
  <c r="L47" i="41"/>
  <c r="C47" i="41"/>
  <c r="B47" i="41"/>
  <c r="A47" i="41"/>
  <c r="AC47" i="41" s="1"/>
  <c r="X46" i="41"/>
  <c r="Y46" i="41" s="1"/>
  <c r="T46" i="41"/>
  <c r="P46" i="41"/>
  <c r="L46" i="41"/>
  <c r="C46" i="41"/>
  <c r="B46" i="41"/>
  <c r="A46" i="41"/>
  <c r="AC46" i="41" s="1"/>
  <c r="X45" i="41"/>
  <c r="T45" i="41"/>
  <c r="Y45" i="41" s="1"/>
  <c r="P45" i="41"/>
  <c r="L45" i="41"/>
  <c r="C45" i="41"/>
  <c r="B45" i="41"/>
  <c r="A45" i="41"/>
  <c r="AC45" i="41" s="1"/>
  <c r="X44" i="41"/>
  <c r="T44" i="41"/>
  <c r="P44" i="41"/>
  <c r="L44" i="41"/>
  <c r="C44" i="41"/>
  <c r="B44" i="41"/>
  <c r="A44" i="41"/>
  <c r="AC44" i="41" s="1"/>
  <c r="X43" i="41"/>
  <c r="Y43" i="41" s="1"/>
  <c r="T43" i="41"/>
  <c r="P43" i="41"/>
  <c r="L43" i="41"/>
  <c r="C43" i="41"/>
  <c r="B43" i="41"/>
  <c r="A43" i="41"/>
  <c r="AC43" i="41" s="1"/>
  <c r="X42" i="41"/>
  <c r="T42" i="41"/>
  <c r="P42" i="41"/>
  <c r="L42" i="41"/>
  <c r="C42" i="41"/>
  <c r="B42" i="41"/>
  <c r="A42" i="41"/>
  <c r="AC42" i="41" s="1"/>
  <c r="X41" i="41"/>
  <c r="T41" i="41"/>
  <c r="P41" i="41"/>
  <c r="L41" i="41"/>
  <c r="C41" i="41"/>
  <c r="B41" i="41"/>
  <c r="A41" i="41"/>
  <c r="AC41" i="41" s="1"/>
  <c r="X40" i="41"/>
  <c r="T40" i="41"/>
  <c r="P40" i="41"/>
  <c r="L40" i="41"/>
  <c r="C40" i="41"/>
  <c r="B40" i="41"/>
  <c r="A40" i="41"/>
  <c r="AC40" i="41" s="1"/>
  <c r="X39" i="41"/>
  <c r="Y39" i="41" s="1"/>
  <c r="T39" i="41"/>
  <c r="P39" i="41"/>
  <c r="L39" i="41"/>
  <c r="C39" i="41"/>
  <c r="B39" i="41"/>
  <c r="A39" i="41"/>
  <c r="AC39" i="41" s="1"/>
  <c r="X38" i="41"/>
  <c r="T38" i="41"/>
  <c r="P38" i="41"/>
  <c r="L38" i="41"/>
  <c r="C38" i="41"/>
  <c r="B38" i="41"/>
  <c r="A38" i="41"/>
  <c r="AC38" i="41" s="1"/>
  <c r="X37" i="41"/>
  <c r="T37" i="41"/>
  <c r="P37" i="41"/>
  <c r="L37" i="41"/>
  <c r="C37" i="41"/>
  <c r="B37" i="41"/>
  <c r="A37" i="41"/>
  <c r="AC37" i="41" s="1"/>
  <c r="X36" i="41"/>
  <c r="T36" i="41"/>
  <c r="P36" i="41"/>
  <c r="L36" i="41"/>
  <c r="C36" i="41"/>
  <c r="B36" i="41"/>
  <c r="A36" i="41"/>
  <c r="AC36" i="41" s="1"/>
  <c r="X35" i="41"/>
  <c r="T35" i="41"/>
  <c r="Y35" i="41" s="1"/>
  <c r="P35" i="41"/>
  <c r="L35" i="41"/>
  <c r="C35" i="41"/>
  <c r="B35" i="41"/>
  <c r="A35" i="41"/>
  <c r="AC35" i="41" s="1"/>
  <c r="X34" i="41"/>
  <c r="T34" i="41"/>
  <c r="P34" i="41"/>
  <c r="L34" i="41"/>
  <c r="C34" i="41"/>
  <c r="B34" i="41"/>
  <c r="A34" i="41"/>
  <c r="AC34" i="41" s="1"/>
  <c r="X33" i="41"/>
  <c r="T33" i="41"/>
  <c r="P33" i="41"/>
  <c r="L33" i="41"/>
  <c r="C33" i="41"/>
  <c r="B33" i="41"/>
  <c r="A33" i="41"/>
  <c r="AC33" i="41" s="1"/>
  <c r="X32" i="41"/>
  <c r="T32" i="41"/>
  <c r="P32" i="41"/>
  <c r="Y32" i="41" s="1"/>
  <c r="L32" i="41"/>
  <c r="C32" i="41"/>
  <c r="B32" i="41"/>
  <c r="A32" i="41"/>
  <c r="AC32" i="41" s="1"/>
  <c r="X31" i="41"/>
  <c r="T31" i="41"/>
  <c r="Y31" i="41" s="1"/>
  <c r="P31" i="41"/>
  <c r="L31" i="41"/>
  <c r="C31" i="41"/>
  <c r="B31" i="41"/>
  <c r="A31" i="41"/>
  <c r="AC31" i="41" s="1"/>
  <c r="X30" i="41"/>
  <c r="Y30" i="41" s="1"/>
  <c r="T30" i="41"/>
  <c r="P30" i="41"/>
  <c r="L30" i="41"/>
  <c r="C30" i="41"/>
  <c r="B30" i="41"/>
  <c r="A30" i="41"/>
  <c r="AC30" i="41" s="1"/>
  <c r="X29" i="41"/>
  <c r="T29" i="41"/>
  <c r="Y29" i="41" s="1"/>
  <c r="P29" i="41"/>
  <c r="L29" i="41"/>
  <c r="C29" i="41"/>
  <c r="B29" i="41"/>
  <c r="A29" i="41"/>
  <c r="AC29" i="41" s="1"/>
  <c r="X28" i="41"/>
  <c r="Y28" i="41" s="1"/>
  <c r="T28" i="41"/>
  <c r="P28" i="41"/>
  <c r="L28" i="41"/>
  <c r="C28" i="41"/>
  <c r="B28" i="41"/>
  <c r="A28" i="41"/>
  <c r="AC28" i="41" s="1"/>
  <c r="X27" i="41"/>
  <c r="Y27" i="41" s="1"/>
  <c r="T27" i="41"/>
  <c r="P27" i="41"/>
  <c r="L27" i="41"/>
  <c r="C27" i="41"/>
  <c r="B27" i="41"/>
  <c r="A27" i="41"/>
  <c r="AC27" i="41" s="1"/>
  <c r="X26" i="41"/>
  <c r="T26" i="41"/>
  <c r="P26" i="41"/>
  <c r="L26" i="41"/>
  <c r="C26" i="41"/>
  <c r="B26" i="41"/>
  <c r="A26" i="41"/>
  <c r="AC26" i="41" s="1"/>
  <c r="X25" i="41"/>
  <c r="T25" i="41"/>
  <c r="P25" i="41"/>
  <c r="L25" i="41"/>
  <c r="C25" i="41"/>
  <c r="B25" i="41"/>
  <c r="A25" i="41"/>
  <c r="AC25" i="41" s="1"/>
  <c r="X24" i="41"/>
  <c r="T24" i="41"/>
  <c r="P24" i="41"/>
  <c r="L24" i="41"/>
  <c r="C24" i="41"/>
  <c r="B24" i="41"/>
  <c r="A24" i="41"/>
  <c r="AC24" i="41" s="1"/>
  <c r="X23" i="41"/>
  <c r="T23" i="41"/>
  <c r="P23" i="41"/>
  <c r="L23" i="41"/>
  <c r="C23" i="41"/>
  <c r="B23" i="41"/>
  <c r="A23" i="41"/>
  <c r="AC23" i="41" s="1"/>
  <c r="X22" i="41"/>
  <c r="T22" i="41"/>
  <c r="P22" i="41"/>
  <c r="L22" i="41"/>
  <c r="C22" i="41"/>
  <c r="B22" i="41"/>
  <c r="A22" i="41"/>
  <c r="AC22" i="41" s="1"/>
  <c r="X21" i="41"/>
  <c r="T21" i="41"/>
  <c r="P21" i="41"/>
  <c r="L21" i="41"/>
  <c r="C21" i="41"/>
  <c r="B21" i="41"/>
  <c r="A21" i="41"/>
  <c r="AC21" i="41" s="1"/>
  <c r="X20" i="41"/>
  <c r="T20" i="41"/>
  <c r="P20" i="41"/>
  <c r="L20" i="41"/>
  <c r="C20" i="41"/>
  <c r="B20" i="41"/>
  <c r="A20" i="41"/>
  <c r="AC20" i="41" s="1"/>
  <c r="Y19" i="41"/>
  <c r="X19" i="41"/>
  <c r="T19" i="41"/>
  <c r="P19" i="41"/>
  <c r="L19" i="41"/>
  <c r="C19" i="41"/>
  <c r="B19" i="41"/>
  <c r="A19" i="41"/>
  <c r="AC19" i="41" s="1"/>
  <c r="X18" i="41"/>
  <c r="Y18" i="41" s="1"/>
  <c r="T18" i="41"/>
  <c r="P18" i="41"/>
  <c r="L18" i="41"/>
  <c r="C18" i="41"/>
  <c r="B18" i="41"/>
  <c r="A18" i="41"/>
  <c r="AC18" i="41" s="1"/>
  <c r="X17" i="41"/>
  <c r="T17" i="41"/>
  <c r="P17" i="41"/>
  <c r="L17" i="41"/>
  <c r="C17" i="41"/>
  <c r="B17" i="41"/>
  <c r="A17" i="41"/>
  <c r="AC17" i="41" s="1"/>
  <c r="X16" i="41"/>
  <c r="T16" i="41"/>
  <c r="P16" i="41"/>
  <c r="Y16" i="41" s="1"/>
  <c r="L16" i="41"/>
  <c r="C16" i="41"/>
  <c r="B16" i="41"/>
  <c r="A16" i="41"/>
  <c r="AC16" i="41" s="1"/>
  <c r="X15" i="41"/>
  <c r="T15" i="41"/>
  <c r="Y15" i="41" s="1"/>
  <c r="P15" i="41"/>
  <c r="L15" i="41"/>
  <c r="C15" i="41"/>
  <c r="B15" i="41"/>
  <c r="A15" i="41"/>
  <c r="AC15" i="41" s="1"/>
  <c r="X14" i="41"/>
  <c r="T14" i="41"/>
  <c r="P14" i="41"/>
  <c r="L14" i="41"/>
  <c r="C14" i="41"/>
  <c r="B14" i="41"/>
  <c r="A14" i="41"/>
  <c r="AC14" i="41" s="1"/>
  <c r="X65" i="40"/>
  <c r="T65" i="40"/>
  <c r="Y65" i="40" s="1"/>
  <c r="P65" i="40"/>
  <c r="L65" i="40"/>
  <c r="C65" i="40"/>
  <c r="B65" i="40"/>
  <c r="A65" i="40"/>
  <c r="AC65" i="40" s="1"/>
  <c r="X64" i="40"/>
  <c r="T64" i="40"/>
  <c r="P64" i="40"/>
  <c r="L64" i="40"/>
  <c r="C64" i="40"/>
  <c r="B64" i="40"/>
  <c r="A64" i="40"/>
  <c r="AC64" i="40" s="1"/>
  <c r="X63" i="40"/>
  <c r="T63" i="40"/>
  <c r="P63" i="40"/>
  <c r="L63" i="40"/>
  <c r="C63" i="40"/>
  <c r="B63" i="40"/>
  <c r="A63" i="40"/>
  <c r="AC63" i="40" s="1"/>
  <c r="X62" i="40"/>
  <c r="Y62" i="40" s="1"/>
  <c r="T62" i="40"/>
  <c r="P62" i="40"/>
  <c r="L62" i="40"/>
  <c r="C62" i="40"/>
  <c r="B62" i="40"/>
  <c r="A62" i="40"/>
  <c r="AC62" i="40" s="1"/>
  <c r="X61" i="40"/>
  <c r="T61" i="40"/>
  <c r="P61" i="40"/>
  <c r="L61" i="40"/>
  <c r="C61" i="40"/>
  <c r="B61" i="40"/>
  <c r="A61" i="40"/>
  <c r="AC61" i="40" s="1"/>
  <c r="X60" i="40"/>
  <c r="Y60" i="40" s="1"/>
  <c r="T60" i="40"/>
  <c r="P60" i="40"/>
  <c r="L60" i="40"/>
  <c r="C60" i="40"/>
  <c r="B60" i="40"/>
  <c r="A60" i="40"/>
  <c r="AC60" i="40" s="1"/>
  <c r="X59" i="40"/>
  <c r="Y59" i="40" s="1"/>
  <c r="T59" i="40"/>
  <c r="P59" i="40"/>
  <c r="L59" i="40"/>
  <c r="C59" i="40"/>
  <c r="B59" i="40"/>
  <c r="A59" i="40"/>
  <c r="AC59" i="40" s="1"/>
  <c r="X58" i="40"/>
  <c r="T58" i="40"/>
  <c r="P58" i="40"/>
  <c r="L58" i="40"/>
  <c r="C58" i="40"/>
  <c r="B58" i="40"/>
  <c r="A58" i="40"/>
  <c r="AC58" i="40" s="1"/>
  <c r="X57" i="40"/>
  <c r="T57" i="40"/>
  <c r="P57" i="40"/>
  <c r="L57" i="40"/>
  <c r="C57" i="40"/>
  <c r="B57" i="40"/>
  <c r="A57" i="40"/>
  <c r="AC57" i="40" s="1"/>
  <c r="X56" i="40"/>
  <c r="T56" i="40"/>
  <c r="P56" i="40"/>
  <c r="L56" i="40"/>
  <c r="C56" i="40"/>
  <c r="B56" i="40"/>
  <c r="A56" i="40"/>
  <c r="AC56" i="40" s="1"/>
  <c r="X55" i="40"/>
  <c r="T55" i="40"/>
  <c r="P55" i="40"/>
  <c r="L55" i="40"/>
  <c r="C55" i="40"/>
  <c r="B55" i="40"/>
  <c r="A55" i="40"/>
  <c r="AC55" i="40" s="1"/>
  <c r="X54" i="40"/>
  <c r="Y54" i="40" s="1"/>
  <c r="T54" i="40"/>
  <c r="P54" i="40"/>
  <c r="L54" i="40"/>
  <c r="C54" i="40"/>
  <c r="B54" i="40"/>
  <c r="A54" i="40"/>
  <c r="AC54" i="40" s="1"/>
  <c r="X53" i="40"/>
  <c r="Y53" i="40" s="1"/>
  <c r="T53" i="40"/>
  <c r="P53" i="40"/>
  <c r="L53" i="40"/>
  <c r="C53" i="40"/>
  <c r="B53" i="40"/>
  <c r="A53" i="40"/>
  <c r="AC53" i="40" s="1"/>
  <c r="X52" i="40"/>
  <c r="T52" i="40"/>
  <c r="P52" i="40"/>
  <c r="L52" i="40"/>
  <c r="C52" i="40"/>
  <c r="B52" i="40"/>
  <c r="A52" i="40"/>
  <c r="AC52" i="40" s="1"/>
  <c r="Y51" i="40"/>
  <c r="X51" i="40"/>
  <c r="T51" i="40"/>
  <c r="P51" i="40"/>
  <c r="L51" i="40"/>
  <c r="C51" i="40"/>
  <c r="B51" i="40"/>
  <c r="A51" i="40"/>
  <c r="AC51" i="40" s="1"/>
  <c r="X50" i="40"/>
  <c r="Y50" i="40" s="1"/>
  <c r="T50" i="40"/>
  <c r="P50" i="40"/>
  <c r="L50" i="40"/>
  <c r="C50" i="40"/>
  <c r="B50" i="40"/>
  <c r="A50" i="40"/>
  <c r="AC50" i="40" s="1"/>
  <c r="X49" i="40"/>
  <c r="T49" i="40"/>
  <c r="Y49" i="40" s="1"/>
  <c r="P49" i="40"/>
  <c r="L49" i="40"/>
  <c r="C49" i="40"/>
  <c r="B49" i="40"/>
  <c r="A49" i="40"/>
  <c r="AC49" i="40" s="1"/>
  <c r="X48" i="40"/>
  <c r="T48" i="40"/>
  <c r="P48" i="40"/>
  <c r="L48" i="40"/>
  <c r="C48" i="40"/>
  <c r="B48" i="40"/>
  <c r="A48" i="40"/>
  <c r="AC48" i="40" s="1"/>
  <c r="X47" i="40"/>
  <c r="T47" i="40"/>
  <c r="Y47" i="40" s="1"/>
  <c r="P47" i="40"/>
  <c r="L47" i="40"/>
  <c r="C47" i="40"/>
  <c r="B47" i="40"/>
  <c r="A47" i="40"/>
  <c r="AC47" i="40" s="1"/>
  <c r="X46" i="40"/>
  <c r="T46" i="40"/>
  <c r="P46" i="40"/>
  <c r="L46" i="40"/>
  <c r="C46" i="40"/>
  <c r="B46" i="40"/>
  <c r="A46" i="40"/>
  <c r="AC46" i="40" s="1"/>
  <c r="X45" i="40"/>
  <c r="T45" i="40"/>
  <c r="Y45" i="40" s="1"/>
  <c r="P45" i="40"/>
  <c r="L45" i="40"/>
  <c r="C45" i="40"/>
  <c r="B45" i="40"/>
  <c r="A45" i="40"/>
  <c r="AC45" i="40" s="1"/>
  <c r="X44" i="40"/>
  <c r="Y44" i="40" s="1"/>
  <c r="T44" i="40"/>
  <c r="P44" i="40"/>
  <c r="L44" i="40"/>
  <c r="C44" i="40"/>
  <c r="B44" i="40"/>
  <c r="A44" i="40"/>
  <c r="AC44" i="40" s="1"/>
  <c r="X43" i="40"/>
  <c r="Y43" i="40" s="1"/>
  <c r="T43" i="40"/>
  <c r="P43" i="40"/>
  <c r="L43" i="40"/>
  <c r="C43" i="40"/>
  <c r="B43" i="40"/>
  <c r="A43" i="40"/>
  <c r="AC43" i="40" s="1"/>
  <c r="X42" i="40"/>
  <c r="Y42" i="40" s="1"/>
  <c r="T42" i="40"/>
  <c r="P42" i="40"/>
  <c r="L42" i="40"/>
  <c r="C42" i="40"/>
  <c r="B42" i="40"/>
  <c r="A42" i="40"/>
  <c r="AC42" i="40" s="1"/>
  <c r="X41" i="40"/>
  <c r="Y41" i="40" s="1"/>
  <c r="T41" i="40"/>
  <c r="P41" i="40"/>
  <c r="L41" i="40"/>
  <c r="C41" i="40"/>
  <c r="B41" i="40"/>
  <c r="A41" i="40"/>
  <c r="AC41" i="40" s="1"/>
  <c r="X40" i="40"/>
  <c r="T40" i="40"/>
  <c r="P40" i="40"/>
  <c r="L40" i="40"/>
  <c r="C40" i="40"/>
  <c r="B40" i="40"/>
  <c r="A40" i="40"/>
  <c r="AC40" i="40" s="1"/>
  <c r="X39" i="40"/>
  <c r="T39" i="40"/>
  <c r="P39" i="40"/>
  <c r="L39" i="40"/>
  <c r="C39" i="40"/>
  <c r="B39" i="40"/>
  <c r="A39" i="40"/>
  <c r="AC39" i="40" s="1"/>
  <c r="X38" i="40"/>
  <c r="T38" i="40"/>
  <c r="P38" i="40"/>
  <c r="L38" i="40"/>
  <c r="C38" i="40"/>
  <c r="B38" i="40"/>
  <c r="A38" i="40"/>
  <c r="AC38" i="40" s="1"/>
  <c r="X37" i="40"/>
  <c r="T37" i="40"/>
  <c r="Y37" i="40" s="1"/>
  <c r="P37" i="40"/>
  <c r="L37" i="40"/>
  <c r="C37" i="40"/>
  <c r="B37" i="40"/>
  <c r="A37" i="40"/>
  <c r="AC37" i="40" s="1"/>
  <c r="X36" i="40"/>
  <c r="Y36" i="40" s="1"/>
  <c r="T36" i="40"/>
  <c r="P36" i="40"/>
  <c r="L36" i="40"/>
  <c r="C36" i="40"/>
  <c r="B36" i="40"/>
  <c r="A36" i="40"/>
  <c r="AC36" i="40" s="1"/>
  <c r="Y35" i="40"/>
  <c r="X35" i="40"/>
  <c r="T35" i="40"/>
  <c r="P35" i="40"/>
  <c r="L35" i="40"/>
  <c r="C35" i="40"/>
  <c r="B35" i="40"/>
  <c r="A35" i="40"/>
  <c r="AC35" i="40" s="1"/>
  <c r="X34" i="40"/>
  <c r="Y34" i="40" s="1"/>
  <c r="T34" i="40"/>
  <c r="P34" i="40"/>
  <c r="L34" i="40"/>
  <c r="C34" i="40"/>
  <c r="B34" i="40"/>
  <c r="A34" i="40"/>
  <c r="AC34" i="40" s="1"/>
  <c r="X33" i="40"/>
  <c r="Y33" i="40" s="1"/>
  <c r="T33" i="40"/>
  <c r="P33" i="40"/>
  <c r="L33" i="40"/>
  <c r="C33" i="40"/>
  <c r="B33" i="40"/>
  <c r="A33" i="40"/>
  <c r="AC33" i="40" s="1"/>
  <c r="X32" i="40"/>
  <c r="Y32" i="40" s="1"/>
  <c r="T32" i="40"/>
  <c r="P32" i="40"/>
  <c r="L32" i="40"/>
  <c r="C32" i="40"/>
  <c r="B32" i="40"/>
  <c r="A32" i="40"/>
  <c r="AC32" i="40" s="1"/>
  <c r="X31" i="40"/>
  <c r="Y31" i="40" s="1"/>
  <c r="T31" i="40"/>
  <c r="P31" i="40"/>
  <c r="L31" i="40"/>
  <c r="C31" i="40"/>
  <c r="B31" i="40"/>
  <c r="A31" i="40"/>
  <c r="AC31" i="40" s="1"/>
  <c r="X30" i="40"/>
  <c r="T30" i="40"/>
  <c r="P30" i="40"/>
  <c r="L30" i="40"/>
  <c r="C30" i="40"/>
  <c r="B30" i="40"/>
  <c r="A30" i="40"/>
  <c r="AC30" i="40" s="1"/>
  <c r="X29" i="40"/>
  <c r="T29" i="40"/>
  <c r="P29" i="40"/>
  <c r="L29" i="40"/>
  <c r="C29" i="40"/>
  <c r="B29" i="40"/>
  <c r="A29" i="40"/>
  <c r="AC29" i="40" s="1"/>
  <c r="X28" i="40"/>
  <c r="T28" i="40"/>
  <c r="P28" i="40"/>
  <c r="L28" i="40"/>
  <c r="C28" i="40"/>
  <c r="B28" i="40"/>
  <c r="A28" i="40"/>
  <c r="AC28" i="40" s="1"/>
  <c r="X27" i="40"/>
  <c r="Y27" i="40" s="1"/>
  <c r="T27" i="40"/>
  <c r="P27" i="40"/>
  <c r="L27" i="40"/>
  <c r="C27" i="40"/>
  <c r="B27" i="40"/>
  <c r="A27" i="40"/>
  <c r="AC27" i="40" s="1"/>
  <c r="X26" i="40"/>
  <c r="Y26" i="40" s="1"/>
  <c r="T26" i="40"/>
  <c r="P26" i="40"/>
  <c r="L26" i="40"/>
  <c r="C26" i="40"/>
  <c r="B26" i="40"/>
  <c r="A26" i="40"/>
  <c r="AC26" i="40" s="1"/>
  <c r="X25" i="40"/>
  <c r="T25" i="40"/>
  <c r="Y25" i="40" s="1"/>
  <c r="P25" i="40"/>
  <c r="L25" i="40"/>
  <c r="C25" i="40"/>
  <c r="B25" i="40"/>
  <c r="A25" i="40"/>
  <c r="AC25" i="40" s="1"/>
  <c r="X24" i="40"/>
  <c r="T24" i="40"/>
  <c r="P24" i="40"/>
  <c r="L24" i="40"/>
  <c r="C24" i="40"/>
  <c r="B24" i="40"/>
  <c r="A24" i="40"/>
  <c r="AC24" i="40" s="1"/>
  <c r="X23" i="40"/>
  <c r="T23" i="40"/>
  <c r="P23" i="40"/>
  <c r="L23" i="40"/>
  <c r="C23" i="40"/>
  <c r="B23" i="40"/>
  <c r="A23" i="40"/>
  <c r="AC23" i="40" s="1"/>
  <c r="X22" i="40"/>
  <c r="Y22" i="40" s="1"/>
  <c r="T22" i="40"/>
  <c r="P22" i="40"/>
  <c r="L22" i="40"/>
  <c r="C22" i="40"/>
  <c r="B22" i="40"/>
  <c r="A22" i="40"/>
  <c r="AC22" i="40" s="1"/>
  <c r="X21" i="40"/>
  <c r="T21" i="40"/>
  <c r="P21" i="40"/>
  <c r="L21" i="40"/>
  <c r="C21" i="40"/>
  <c r="B21" i="40"/>
  <c r="A21" i="40"/>
  <c r="AC21" i="40" s="1"/>
  <c r="X20" i="40"/>
  <c r="T20" i="40"/>
  <c r="P20" i="40"/>
  <c r="L20" i="40"/>
  <c r="C20" i="40"/>
  <c r="B20" i="40"/>
  <c r="A20" i="40"/>
  <c r="AC20" i="40" s="1"/>
  <c r="X19" i="40"/>
  <c r="Y19" i="40" s="1"/>
  <c r="T19" i="40"/>
  <c r="P19" i="40"/>
  <c r="L19" i="40"/>
  <c r="C19" i="40"/>
  <c r="B19" i="40"/>
  <c r="A19" i="40"/>
  <c r="AC19" i="40" s="1"/>
  <c r="X18" i="40"/>
  <c r="T18" i="40"/>
  <c r="Y18" i="40" s="1"/>
  <c r="P18" i="40"/>
  <c r="L18" i="40"/>
  <c r="C18" i="40"/>
  <c r="B18" i="40"/>
  <c r="A18" i="40"/>
  <c r="AC18" i="40" s="1"/>
  <c r="X17" i="40"/>
  <c r="T17" i="40"/>
  <c r="P17" i="40"/>
  <c r="L17" i="40"/>
  <c r="C17" i="40"/>
  <c r="B17" i="40"/>
  <c r="A17" i="40"/>
  <c r="AC17" i="40" s="1"/>
  <c r="X16" i="40"/>
  <c r="Y16" i="40" s="1"/>
  <c r="T16" i="40"/>
  <c r="P16" i="40"/>
  <c r="L16" i="40"/>
  <c r="C16" i="40"/>
  <c r="B16" i="40"/>
  <c r="A16" i="40"/>
  <c r="AC16" i="40" s="1"/>
  <c r="X15" i="40"/>
  <c r="T15" i="40"/>
  <c r="Y15" i="40" s="1"/>
  <c r="P15" i="40"/>
  <c r="L15" i="40"/>
  <c r="C15" i="40"/>
  <c r="B15" i="40"/>
  <c r="A15" i="40"/>
  <c r="AC15" i="40" s="1"/>
  <c r="X14" i="40"/>
  <c r="T14" i="40"/>
  <c r="P14" i="40"/>
  <c r="L14" i="40"/>
  <c r="C14" i="40"/>
  <c r="B14" i="40"/>
  <c r="A14" i="40"/>
  <c r="AC14" i="40" s="1"/>
  <c r="X65" i="39"/>
  <c r="Y65" i="39" s="1"/>
  <c r="T65" i="39"/>
  <c r="P65" i="39"/>
  <c r="L65" i="39"/>
  <c r="C65" i="39"/>
  <c r="B65" i="39"/>
  <c r="A65" i="39"/>
  <c r="AC65" i="39" s="1"/>
  <c r="X64" i="39"/>
  <c r="Y64" i="39" s="1"/>
  <c r="T64" i="39"/>
  <c r="P64" i="39"/>
  <c r="L64" i="39"/>
  <c r="C64" i="39"/>
  <c r="B64" i="39"/>
  <c r="A64" i="39"/>
  <c r="AC64" i="39" s="1"/>
  <c r="X63" i="39"/>
  <c r="T63" i="39"/>
  <c r="P63" i="39"/>
  <c r="L63" i="39"/>
  <c r="C63" i="39"/>
  <c r="B63" i="39"/>
  <c r="A63" i="39"/>
  <c r="AC63" i="39" s="1"/>
  <c r="X62" i="39"/>
  <c r="Y62" i="39" s="1"/>
  <c r="T62" i="39"/>
  <c r="P62" i="39"/>
  <c r="L62" i="39"/>
  <c r="C62" i="39"/>
  <c r="B62" i="39"/>
  <c r="A62" i="39"/>
  <c r="AC62" i="39" s="1"/>
  <c r="X61" i="39"/>
  <c r="T61" i="39"/>
  <c r="P61" i="39"/>
  <c r="L61" i="39"/>
  <c r="C61" i="39"/>
  <c r="B61" i="39"/>
  <c r="A61" i="39"/>
  <c r="AC61" i="39" s="1"/>
  <c r="X60" i="39"/>
  <c r="T60" i="39"/>
  <c r="P60" i="39"/>
  <c r="L60" i="39"/>
  <c r="C60" i="39"/>
  <c r="B60" i="39"/>
  <c r="A60" i="39"/>
  <c r="AC60" i="39" s="1"/>
  <c r="X59" i="39"/>
  <c r="Y59" i="39" s="1"/>
  <c r="T59" i="39"/>
  <c r="P59" i="39"/>
  <c r="L59" i="39"/>
  <c r="C59" i="39"/>
  <c r="B59" i="39"/>
  <c r="A59" i="39"/>
  <c r="AC59" i="39" s="1"/>
  <c r="X58" i="39"/>
  <c r="T58" i="39"/>
  <c r="P58" i="39"/>
  <c r="L58" i="39"/>
  <c r="C58" i="39"/>
  <c r="B58" i="39"/>
  <c r="A58" i="39"/>
  <c r="AC58" i="39" s="1"/>
  <c r="X57" i="39"/>
  <c r="T57" i="39"/>
  <c r="P57" i="39"/>
  <c r="L57" i="39"/>
  <c r="C57" i="39"/>
  <c r="B57" i="39"/>
  <c r="A57" i="39"/>
  <c r="AC57" i="39" s="1"/>
  <c r="X56" i="39"/>
  <c r="Y56" i="39" s="1"/>
  <c r="T56" i="39"/>
  <c r="P56" i="39"/>
  <c r="L56" i="39"/>
  <c r="C56" i="39"/>
  <c r="B56" i="39"/>
  <c r="A56" i="39"/>
  <c r="AC56" i="39" s="1"/>
  <c r="X55" i="39"/>
  <c r="T55" i="39"/>
  <c r="P55" i="39"/>
  <c r="L55" i="39"/>
  <c r="C55" i="39"/>
  <c r="B55" i="39"/>
  <c r="A55" i="39"/>
  <c r="AC55" i="39" s="1"/>
  <c r="X54" i="39"/>
  <c r="T54" i="39"/>
  <c r="P54" i="39"/>
  <c r="L54" i="39"/>
  <c r="C54" i="39"/>
  <c r="B54" i="39"/>
  <c r="A54" i="39"/>
  <c r="AC54" i="39" s="1"/>
  <c r="X53" i="39"/>
  <c r="Y53" i="39" s="1"/>
  <c r="T53" i="39"/>
  <c r="P53" i="39"/>
  <c r="L53" i="39"/>
  <c r="C53" i="39"/>
  <c r="B53" i="39"/>
  <c r="A53" i="39"/>
  <c r="AC53" i="39" s="1"/>
  <c r="X52" i="39"/>
  <c r="T52" i="39"/>
  <c r="P52" i="39"/>
  <c r="L52" i="39"/>
  <c r="C52" i="39"/>
  <c r="B52" i="39"/>
  <c r="A52" i="39"/>
  <c r="AC52" i="39" s="1"/>
  <c r="X51" i="39"/>
  <c r="T51" i="39"/>
  <c r="Y51" i="39" s="1"/>
  <c r="P51" i="39"/>
  <c r="L51" i="39"/>
  <c r="C51" i="39"/>
  <c r="B51" i="39"/>
  <c r="A51" i="39"/>
  <c r="AC51" i="39" s="1"/>
  <c r="X50" i="39"/>
  <c r="T50" i="39"/>
  <c r="P50" i="39"/>
  <c r="L50" i="39"/>
  <c r="C50" i="39"/>
  <c r="B50" i="39"/>
  <c r="A50" i="39"/>
  <c r="AC50" i="39" s="1"/>
  <c r="X49" i="39"/>
  <c r="T49" i="39"/>
  <c r="P49" i="39"/>
  <c r="L49" i="39"/>
  <c r="C49" i="39"/>
  <c r="B49" i="39"/>
  <c r="A49" i="39"/>
  <c r="AC49" i="39" s="1"/>
  <c r="X48" i="39"/>
  <c r="T48" i="39"/>
  <c r="P48" i="39"/>
  <c r="L48" i="39"/>
  <c r="C48" i="39"/>
  <c r="B48" i="39"/>
  <c r="A48" i="39"/>
  <c r="AC48" i="39" s="1"/>
  <c r="X47" i="39"/>
  <c r="T47" i="39"/>
  <c r="P47" i="39"/>
  <c r="L47" i="39"/>
  <c r="C47" i="39"/>
  <c r="B47" i="39"/>
  <c r="A47" i="39"/>
  <c r="AC47" i="39" s="1"/>
  <c r="X46" i="39"/>
  <c r="Y46" i="39" s="1"/>
  <c r="T46" i="39"/>
  <c r="P46" i="39"/>
  <c r="L46" i="39"/>
  <c r="C46" i="39"/>
  <c r="B46" i="39"/>
  <c r="A46" i="39"/>
  <c r="AC46" i="39" s="1"/>
  <c r="X45" i="39"/>
  <c r="T45" i="39"/>
  <c r="P45" i="39"/>
  <c r="L45" i="39"/>
  <c r="C45" i="39"/>
  <c r="B45" i="39"/>
  <c r="A45" i="39"/>
  <c r="AC45" i="39" s="1"/>
  <c r="X44" i="39"/>
  <c r="Y44" i="39" s="1"/>
  <c r="T44" i="39"/>
  <c r="P44" i="39"/>
  <c r="L44" i="39"/>
  <c r="C44" i="39"/>
  <c r="B44" i="39"/>
  <c r="A44" i="39"/>
  <c r="AC44" i="39" s="1"/>
  <c r="X43" i="39"/>
  <c r="Y43" i="39" s="1"/>
  <c r="T43" i="39"/>
  <c r="P43" i="39"/>
  <c r="L43" i="39"/>
  <c r="C43" i="39"/>
  <c r="B43" i="39"/>
  <c r="A43" i="39"/>
  <c r="AC43" i="39" s="1"/>
  <c r="X42" i="39"/>
  <c r="T42" i="39"/>
  <c r="Y42" i="39" s="1"/>
  <c r="P42" i="39"/>
  <c r="L42" i="39"/>
  <c r="C42" i="39"/>
  <c r="B42" i="39"/>
  <c r="A42" i="39"/>
  <c r="AC42" i="39" s="1"/>
  <c r="X41" i="39"/>
  <c r="T41" i="39"/>
  <c r="P41" i="39"/>
  <c r="L41" i="39"/>
  <c r="C41" i="39"/>
  <c r="B41" i="39"/>
  <c r="A41" i="39"/>
  <c r="AC41" i="39" s="1"/>
  <c r="X40" i="39"/>
  <c r="T40" i="39"/>
  <c r="P40" i="39"/>
  <c r="L40" i="39"/>
  <c r="C40" i="39"/>
  <c r="B40" i="39"/>
  <c r="A40" i="39"/>
  <c r="AC40" i="39" s="1"/>
  <c r="X39" i="39"/>
  <c r="T39" i="39"/>
  <c r="P39" i="39"/>
  <c r="Y39" i="39" s="1"/>
  <c r="L39" i="39"/>
  <c r="C39" i="39"/>
  <c r="B39" i="39"/>
  <c r="A39" i="39"/>
  <c r="AC39" i="39" s="1"/>
  <c r="X38" i="39"/>
  <c r="Y38" i="39" s="1"/>
  <c r="T38" i="39"/>
  <c r="P38" i="39"/>
  <c r="L38" i="39"/>
  <c r="C38" i="39"/>
  <c r="B38" i="39"/>
  <c r="A38" i="39"/>
  <c r="AC38" i="39" s="1"/>
  <c r="X37" i="39"/>
  <c r="Y37" i="39" s="1"/>
  <c r="T37" i="39"/>
  <c r="P37" i="39"/>
  <c r="L37" i="39"/>
  <c r="C37" i="39"/>
  <c r="B37" i="39"/>
  <c r="A37" i="39"/>
  <c r="AC37" i="39" s="1"/>
  <c r="X36" i="39"/>
  <c r="T36" i="39"/>
  <c r="P36" i="39"/>
  <c r="L36" i="39"/>
  <c r="C36" i="39"/>
  <c r="B36" i="39"/>
  <c r="A36" i="39"/>
  <c r="AC36" i="39" s="1"/>
  <c r="Y35" i="39"/>
  <c r="X35" i="39"/>
  <c r="T35" i="39"/>
  <c r="P35" i="39"/>
  <c r="L35" i="39"/>
  <c r="C35" i="39"/>
  <c r="B35" i="39"/>
  <c r="A35" i="39"/>
  <c r="AC35" i="39" s="1"/>
  <c r="X34" i="39"/>
  <c r="T34" i="39"/>
  <c r="P34" i="39"/>
  <c r="L34" i="39"/>
  <c r="C34" i="39"/>
  <c r="B34" i="39"/>
  <c r="A34" i="39"/>
  <c r="AC34" i="39" s="1"/>
  <c r="X33" i="39"/>
  <c r="T33" i="39"/>
  <c r="P33" i="39"/>
  <c r="L33" i="39"/>
  <c r="C33" i="39"/>
  <c r="B33" i="39"/>
  <c r="A33" i="39"/>
  <c r="AC33" i="39" s="1"/>
  <c r="X32" i="39"/>
  <c r="T32" i="39"/>
  <c r="P32" i="39"/>
  <c r="L32" i="39"/>
  <c r="C32" i="39"/>
  <c r="B32" i="39"/>
  <c r="A32" i="39"/>
  <c r="AC32" i="39" s="1"/>
  <c r="X31" i="39"/>
  <c r="T31" i="39"/>
  <c r="P31" i="39"/>
  <c r="L31" i="39"/>
  <c r="C31" i="39"/>
  <c r="B31" i="39"/>
  <c r="A31" i="39"/>
  <c r="AC31" i="39" s="1"/>
  <c r="X30" i="39"/>
  <c r="T30" i="39"/>
  <c r="P30" i="39"/>
  <c r="L30" i="39"/>
  <c r="C30" i="39"/>
  <c r="B30" i="39"/>
  <c r="A30" i="39"/>
  <c r="AC30" i="39" s="1"/>
  <c r="X29" i="39"/>
  <c r="Y29" i="39" s="1"/>
  <c r="T29" i="39"/>
  <c r="P29" i="39"/>
  <c r="L29" i="39"/>
  <c r="C29" i="39"/>
  <c r="B29" i="39"/>
  <c r="A29" i="39"/>
  <c r="AC29" i="39" s="1"/>
  <c r="X28" i="39"/>
  <c r="Y28" i="39" s="1"/>
  <c r="T28" i="39"/>
  <c r="P28" i="39"/>
  <c r="L28" i="39"/>
  <c r="C28" i="39"/>
  <c r="B28" i="39"/>
  <c r="A28" i="39"/>
  <c r="AC28" i="39" s="1"/>
  <c r="X27" i="39"/>
  <c r="Y27" i="39" s="1"/>
  <c r="T27" i="39"/>
  <c r="P27" i="39"/>
  <c r="L27" i="39"/>
  <c r="C27" i="39"/>
  <c r="B27" i="39"/>
  <c r="A27" i="39"/>
  <c r="AC27" i="39" s="1"/>
  <c r="X26" i="39"/>
  <c r="T26" i="39"/>
  <c r="Y26" i="39" s="1"/>
  <c r="P26" i="39"/>
  <c r="L26" i="39"/>
  <c r="C26" i="39"/>
  <c r="B26" i="39"/>
  <c r="A26" i="39"/>
  <c r="AC26" i="39" s="1"/>
  <c r="X25" i="39"/>
  <c r="Y25" i="39" s="1"/>
  <c r="T25" i="39"/>
  <c r="P25" i="39"/>
  <c r="L25" i="39"/>
  <c r="C25" i="39"/>
  <c r="B25" i="39"/>
  <c r="A25" i="39"/>
  <c r="AC25" i="39" s="1"/>
  <c r="X24" i="39"/>
  <c r="T24" i="39"/>
  <c r="P24" i="39"/>
  <c r="L24" i="39"/>
  <c r="C24" i="39"/>
  <c r="B24" i="39"/>
  <c r="A24" i="39"/>
  <c r="AC24" i="39" s="1"/>
  <c r="X23" i="39"/>
  <c r="T23" i="39"/>
  <c r="P23" i="39"/>
  <c r="Y23" i="39" s="1"/>
  <c r="L23" i="39"/>
  <c r="C23" i="39"/>
  <c r="B23" i="39"/>
  <c r="A23" i="39"/>
  <c r="AC23" i="39" s="1"/>
  <c r="X22" i="39"/>
  <c r="T22" i="39"/>
  <c r="Y22" i="39" s="1"/>
  <c r="P22" i="39"/>
  <c r="L22" i="39"/>
  <c r="C22" i="39"/>
  <c r="B22" i="39"/>
  <c r="A22" i="39"/>
  <c r="AC22" i="39" s="1"/>
  <c r="X21" i="39"/>
  <c r="T21" i="39"/>
  <c r="P21" i="39"/>
  <c r="L21" i="39"/>
  <c r="C21" i="39"/>
  <c r="B21" i="39"/>
  <c r="A21" i="39"/>
  <c r="AC21" i="39" s="1"/>
  <c r="X20" i="39"/>
  <c r="Y20" i="39" s="1"/>
  <c r="T20" i="39"/>
  <c r="P20" i="39"/>
  <c r="L20" i="39"/>
  <c r="C20" i="39"/>
  <c r="B20" i="39"/>
  <c r="A20" i="39"/>
  <c r="AC20" i="39" s="1"/>
  <c r="Y19" i="39"/>
  <c r="X19" i="39"/>
  <c r="T19" i="39"/>
  <c r="P19" i="39"/>
  <c r="L19" i="39"/>
  <c r="C19" i="39"/>
  <c r="B19" i="39"/>
  <c r="A19" i="39"/>
  <c r="AC19" i="39" s="1"/>
  <c r="X18" i="39"/>
  <c r="T18" i="39"/>
  <c r="P18" i="39"/>
  <c r="L18" i="39"/>
  <c r="C18" i="39"/>
  <c r="B18" i="39"/>
  <c r="A18" i="39"/>
  <c r="AC18" i="39" s="1"/>
  <c r="X17" i="39"/>
  <c r="T17" i="39"/>
  <c r="P17" i="39"/>
  <c r="L17" i="39"/>
  <c r="C17" i="39"/>
  <c r="B17" i="39"/>
  <c r="A17" i="39"/>
  <c r="AC17" i="39" s="1"/>
  <c r="X16" i="39"/>
  <c r="Y16" i="39" s="1"/>
  <c r="T16" i="39"/>
  <c r="P16" i="39"/>
  <c r="L16" i="39"/>
  <c r="C16" i="39"/>
  <c r="B16" i="39"/>
  <c r="A16" i="39"/>
  <c r="AC16" i="39" s="1"/>
  <c r="X15" i="39"/>
  <c r="T15" i="39"/>
  <c r="P15" i="39"/>
  <c r="L15" i="39"/>
  <c r="C15" i="39"/>
  <c r="B15" i="39"/>
  <c r="A15" i="39"/>
  <c r="AC15" i="39" s="1"/>
  <c r="X14" i="39"/>
  <c r="T14" i="39"/>
  <c r="P14" i="39"/>
  <c r="L14" i="39"/>
  <c r="C14" i="39"/>
  <c r="B14" i="39"/>
  <c r="A14" i="39"/>
  <c r="AC14" i="39" s="1"/>
  <c r="Y65" i="38"/>
  <c r="X65" i="38"/>
  <c r="T65" i="38"/>
  <c r="P65" i="38"/>
  <c r="L65" i="38"/>
  <c r="C65" i="38"/>
  <c r="B65" i="38"/>
  <c r="A65" i="38"/>
  <c r="AC65" i="38" s="1"/>
  <c r="X64" i="38"/>
  <c r="T64" i="38"/>
  <c r="P64" i="38"/>
  <c r="L64" i="38"/>
  <c r="C64" i="38"/>
  <c r="B64" i="38"/>
  <c r="A64" i="38"/>
  <c r="AC64" i="38" s="1"/>
  <c r="X63" i="38"/>
  <c r="Y63" i="38" s="1"/>
  <c r="T63" i="38"/>
  <c r="P63" i="38"/>
  <c r="L63" i="38"/>
  <c r="C63" i="38"/>
  <c r="B63" i="38"/>
  <c r="A63" i="38"/>
  <c r="AC63" i="38" s="1"/>
  <c r="X62" i="38"/>
  <c r="T62" i="38"/>
  <c r="P62" i="38"/>
  <c r="L62" i="38"/>
  <c r="C62" i="38"/>
  <c r="B62" i="38"/>
  <c r="A62" i="38"/>
  <c r="AC62" i="38" s="1"/>
  <c r="X61" i="38"/>
  <c r="T61" i="38"/>
  <c r="P61" i="38"/>
  <c r="L61" i="38"/>
  <c r="C61" i="38"/>
  <c r="B61" i="38"/>
  <c r="A61" i="38"/>
  <c r="AC61" i="38" s="1"/>
  <c r="X60" i="38"/>
  <c r="Y60" i="38" s="1"/>
  <c r="T60" i="38"/>
  <c r="P60" i="38"/>
  <c r="L60" i="38"/>
  <c r="C60" i="38"/>
  <c r="B60" i="38"/>
  <c r="A60" i="38"/>
  <c r="AC60" i="38" s="1"/>
  <c r="X59" i="38"/>
  <c r="Y59" i="38" s="1"/>
  <c r="T59" i="38"/>
  <c r="P59" i="38"/>
  <c r="L59" i="38"/>
  <c r="C59" i="38"/>
  <c r="B59" i="38"/>
  <c r="A59" i="38"/>
  <c r="AC59" i="38" s="1"/>
  <c r="X58" i="38"/>
  <c r="T58" i="38"/>
  <c r="P58" i="38"/>
  <c r="L58" i="38"/>
  <c r="C58" i="38"/>
  <c r="B58" i="38"/>
  <c r="A58" i="38"/>
  <c r="AC58" i="38" s="1"/>
  <c r="X57" i="38"/>
  <c r="Y57" i="38" s="1"/>
  <c r="T57" i="38"/>
  <c r="P57" i="38"/>
  <c r="L57" i="38"/>
  <c r="C57" i="38"/>
  <c r="B57" i="38"/>
  <c r="A57" i="38"/>
  <c r="AC57" i="38" s="1"/>
  <c r="X56" i="38"/>
  <c r="T56" i="38"/>
  <c r="P56" i="38"/>
  <c r="L56" i="38"/>
  <c r="C56" i="38"/>
  <c r="B56" i="38"/>
  <c r="A56" i="38"/>
  <c r="AC56" i="38" s="1"/>
  <c r="X55" i="38"/>
  <c r="Y55" i="38" s="1"/>
  <c r="T55" i="38"/>
  <c r="P55" i="38"/>
  <c r="L55" i="38"/>
  <c r="C55" i="38"/>
  <c r="B55" i="38"/>
  <c r="A55" i="38"/>
  <c r="AC55" i="38" s="1"/>
  <c r="X54" i="38"/>
  <c r="Y54" i="38" s="1"/>
  <c r="T54" i="38"/>
  <c r="P54" i="38"/>
  <c r="L54" i="38"/>
  <c r="C54" i="38"/>
  <c r="B54" i="38"/>
  <c r="A54" i="38"/>
  <c r="AC54" i="38" s="1"/>
  <c r="X53" i="38"/>
  <c r="Y53" i="38" s="1"/>
  <c r="T53" i="38"/>
  <c r="P53" i="38"/>
  <c r="L53" i="38"/>
  <c r="C53" i="38"/>
  <c r="B53" i="38"/>
  <c r="A53" i="38"/>
  <c r="AC53" i="38" s="1"/>
  <c r="X52" i="38"/>
  <c r="T52" i="38"/>
  <c r="P52" i="38"/>
  <c r="L52" i="38"/>
  <c r="C52" i="38"/>
  <c r="B52" i="38"/>
  <c r="A52" i="38"/>
  <c r="AC52" i="38" s="1"/>
  <c r="X51" i="38"/>
  <c r="T51" i="38"/>
  <c r="Y51" i="38" s="1"/>
  <c r="P51" i="38"/>
  <c r="L51" i="38"/>
  <c r="C51" i="38"/>
  <c r="B51" i="38"/>
  <c r="A51" i="38"/>
  <c r="AC51" i="38" s="1"/>
  <c r="X50" i="38"/>
  <c r="T50" i="38"/>
  <c r="P50" i="38"/>
  <c r="L50" i="38"/>
  <c r="C50" i="38"/>
  <c r="B50" i="38"/>
  <c r="A50" i="38"/>
  <c r="AC50" i="38" s="1"/>
  <c r="X49" i="38"/>
  <c r="T49" i="38"/>
  <c r="P49" i="38"/>
  <c r="Y49" i="38" s="1"/>
  <c r="L49" i="38"/>
  <c r="C49" i="38"/>
  <c r="B49" i="38"/>
  <c r="A49" i="38"/>
  <c r="AC49" i="38" s="1"/>
  <c r="X48" i="38"/>
  <c r="Y48" i="38" s="1"/>
  <c r="T48" i="38"/>
  <c r="P48" i="38"/>
  <c r="L48" i="38"/>
  <c r="C48" i="38"/>
  <c r="B48" i="38"/>
  <c r="A48" i="38"/>
  <c r="AC48" i="38" s="1"/>
  <c r="X47" i="38"/>
  <c r="T47" i="38"/>
  <c r="P47" i="38"/>
  <c r="L47" i="38"/>
  <c r="C47" i="38"/>
  <c r="B47" i="38"/>
  <c r="A47" i="38"/>
  <c r="AC47" i="38" s="1"/>
  <c r="X46" i="38"/>
  <c r="T46" i="38"/>
  <c r="P46" i="38"/>
  <c r="L46" i="38"/>
  <c r="C46" i="38"/>
  <c r="B46" i="38"/>
  <c r="A46" i="38"/>
  <c r="AC46" i="38" s="1"/>
  <c r="X45" i="38"/>
  <c r="Y45" i="38" s="1"/>
  <c r="T45" i="38"/>
  <c r="P45" i="38"/>
  <c r="L45" i="38"/>
  <c r="C45" i="38"/>
  <c r="B45" i="38"/>
  <c r="A45" i="38"/>
  <c r="AC45" i="38" s="1"/>
  <c r="X44" i="38"/>
  <c r="Y44" i="38" s="1"/>
  <c r="T44" i="38"/>
  <c r="P44" i="38"/>
  <c r="L44" i="38"/>
  <c r="C44" i="38"/>
  <c r="B44" i="38"/>
  <c r="A44" i="38"/>
  <c r="AC44" i="38" s="1"/>
  <c r="Y43" i="38"/>
  <c r="X43" i="38"/>
  <c r="T43" i="38"/>
  <c r="P43" i="38"/>
  <c r="L43" i="38"/>
  <c r="C43" i="38"/>
  <c r="B43" i="38"/>
  <c r="A43" i="38"/>
  <c r="AC43" i="38" s="1"/>
  <c r="X42" i="38"/>
  <c r="Y42" i="38" s="1"/>
  <c r="T42" i="38"/>
  <c r="P42" i="38"/>
  <c r="L42" i="38"/>
  <c r="C42" i="38"/>
  <c r="B42" i="38"/>
  <c r="A42" i="38"/>
  <c r="AC42" i="38" s="1"/>
  <c r="X41" i="38"/>
  <c r="Y41" i="38" s="1"/>
  <c r="T41" i="38"/>
  <c r="P41" i="38"/>
  <c r="L41" i="38"/>
  <c r="C41" i="38"/>
  <c r="B41" i="38"/>
  <c r="A41" i="38"/>
  <c r="AC41" i="38" s="1"/>
  <c r="X40" i="38"/>
  <c r="Y40" i="38" s="1"/>
  <c r="T40" i="38"/>
  <c r="P40" i="38"/>
  <c r="L40" i="38"/>
  <c r="C40" i="38"/>
  <c r="B40" i="38"/>
  <c r="A40" i="38"/>
  <c r="AC40" i="38" s="1"/>
  <c r="X39" i="38"/>
  <c r="T39" i="38"/>
  <c r="P39" i="38"/>
  <c r="L39" i="38"/>
  <c r="C39" i="38"/>
  <c r="B39" i="38"/>
  <c r="A39" i="38"/>
  <c r="AC39" i="38" s="1"/>
  <c r="X38" i="38"/>
  <c r="T38" i="38"/>
  <c r="P38" i="38"/>
  <c r="L38" i="38"/>
  <c r="C38" i="38"/>
  <c r="B38" i="38"/>
  <c r="A38" i="38"/>
  <c r="AC38" i="38" s="1"/>
  <c r="X37" i="38"/>
  <c r="Y37" i="38" s="1"/>
  <c r="T37" i="38"/>
  <c r="P37" i="38"/>
  <c r="L37" i="38"/>
  <c r="C37" i="38"/>
  <c r="B37" i="38"/>
  <c r="A37" i="38"/>
  <c r="AC37" i="38" s="1"/>
  <c r="X36" i="38"/>
  <c r="T36" i="38"/>
  <c r="P36" i="38"/>
  <c r="L36" i="38"/>
  <c r="C36" i="38"/>
  <c r="B36" i="38"/>
  <c r="A36" i="38"/>
  <c r="AC36" i="38" s="1"/>
  <c r="X35" i="38"/>
  <c r="Y35" i="38" s="1"/>
  <c r="T35" i="38"/>
  <c r="P35" i="38"/>
  <c r="L35" i="38"/>
  <c r="C35" i="38"/>
  <c r="B35" i="38"/>
  <c r="A35" i="38"/>
  <c r="AC35" i="38" s="1"/>
  <c r="X34" i="38"/>
  <c r="T34" i="38"/>
  <c r="P34" i="38"/>
  <c r="L34" i="38"/>
  <c r="C34" i="38"/>
  <c r="B34" i="38"/>
  <c r="A34" i="38"/>
  <c r="AC34" i="38" s="1"/>
  <c r="X33" i="38"/>
  <c r="T33" i="38"/>
  <c r="P33" i="38"/>
  <c r="Y33" i="38" s="1"/>
  <c r="L33" i="38"/>
  <c r="C33" i="38"/>
  <c r="B33" i="38"/>
  <c r="A33" i="38"/>
  <c r="AC33" i="38" s="1"/>
  <c r="X32" i="38"/>
  <c r="T32" i="38"/>
  <c r="P32" i="38"/>
  <c r="Y32" i="38" s="1"/>
  <c r="L32" i="38"/>
  <c r="C32" i="38"/>
  <c r="B32" i="38"/>
  <c r="A32" i="38"/>
  <c r="AC32" i="38" s="1"/>
  <c r="X31" i="38"/>
  <c r="T31" i="38"/>
  <c r="P31" i="38"/>
  <c r="L31" i="38"/>
  <c r="C31" i="38"/>
  <c r="B31" i="38"/>
  <c r="A31" i="38"/>
  <c r="AC31" i="38" s="1"/>
  <c r="X30" i="38"/>
  <c r="Y30" i="38" s="1"/>
  <c r="T30" i="38"/>
  <c r="P30" i="38"/>
  <c r="L30" i="38"/>
  <c r="C30" i="38"/>
  <c r="B30" i="38"/>
  <c r="A30" i="38"/>
  <c r="AC30" i="38" s="1"/>
  <c r="X29" i="38"/>
  <c r="Y29" i="38" s="1"/>
  <c r="T29" i="38"/>
  <c r="P29" i="38"/>
  <c r="L29" i="38"/>
  <c r="C29" i="38"/>
  <c r="B29" i="38"/>
  <c r="A29" i="38"/>
  <c r="AC29" i="38" s="1"/>
  <c r="X28" i="38"/>
  <c r="T28" i="38"/>
  <c r="P28" i="38"/>
  <c r="L28" i="38"/>
  <c r="C28" i="38"/>
  <c r="B28" i="38"/>
  <c r="A28" i="38"/>
  <c r="AC28" i="38" s="1"/>
  <c r="X27" i="38"/>
  <c r="T27" i="38"/>
  <c r="Y27" i="38" s="1"/>
  <c r="P27" i="38"/>
  <c r="L27" i="38"/>
  <c r="C27" i="38"/>
  <c r="B27" i="38"/>
  <c r="A27" i="38"/>
  <c r="AC27" i="38" s="1"/>
  <c r="X26" i="38"/>
  <c r="T26" i="38"/>
  <c r="P26" i="38"/>
  <c r="L26" i="38"/>
  <c r="C26" i="38"/>
  <c r="B26" i="38"/>
  <c r="A26" i="38"/>
  <c r="AC26" i="38" s="1"/>
  <c r="X25" i="38"/>
  <c r="T25" i="38"/>
  <c r="P25" i="38"/>
  <c r="Y25" i="38" s="1"/>
  <c r="L25" i="38"/>
  <c r="C25" i="38"/>
  <c r="B25" i="38"/>
  <c r="A25" i="38"/>
  <c r="AC25" i="38" s="1"/>
  <c r="X24" i="38"/>
  <c r="Y24" i="38" s="1"/>
  <c r="T24" i="38"/>
  <c r="P24" i="38"/>
  <c r="L24" i="38"/>
  <c r="C24" i="38"/>
  <c r="B24" i="38"/>
  <c r="A24" i="38"/>
  <c r="AC24" i="38" s="1"/>
  <c r="X23" i="38"/>
  <c r="T23" i="38"/>
  <c r="P23" i="38"/>
  <c r="L23" i="38"/>
  <c r="C23" i="38"/>
  <c r="B23" i="38"/>
  <c r="A23" i="38"/>
  <c r="AC23" i="38" s="1"/>
  <c r="X22" i="38"/>
  <c r="T22" i="38"/>
  <c r="P22" i="38"/>
  <c r="L22" i="38"/>
  <c r="C22" i="38"/>
  <c r="B22" i="38"/>
  <c r="A22" i="38"/>
  <c r="AC22" i="38" s="1"/>
  <c r="X21" i="38"/>
  <c r="Y21" i="38" s="1"/>
  <c r="T21" i="38"/>
  <c r="P21" i="38"/>
  <c r="L21" i="38"/>
  <c r="C21" i="38"/>
  <c r="B21" i="38"/>
  <c r="A21" i="38"/>
  <c r="AC21" i="38" s="1"/>
  <c r="X20" i="38"/>
  <c r="Y20" i="38" s="1"/>
  <c r="T20" i="38"/>
  <c r="P20" i="38"/>
  <c r="L20" i="38"/>
  <c r="C20" i="38"/>
  <c r="B20" i="38"/>
  <c r="A20" i="38"/>
  <c r="AC20" i="38" s="1"/>
  <c r="Y19" i="38"/>
  <c r="X19" i="38"/>
  <c r="T19" i="38"/>
  <c r="P19" i="38"/>
  <c r="L19" i="38"/>
  <c r="C19" i="38"/>
  <c r="B19" i="38"/>
  <c r="A19" i="38"/>
  <c r="AC19" i="38" s="1"/>
  <c r="X18" i="38"/>
  <c r="Y18" i="38" s="1"/>
  <c r="T18" i="38"/>
  <c r="P18" i="38"/>
  <c r="L18" i="38"/>
  <c r="C18" i="38"/>
  <c r="B18" i="38"/>
  <c r="A18" i="38"/>
  <c r="AC18" i="38" s="1"/>
  <c r="X17" i="38"/>
  <c r="Y17" i="38" s="1"/>
  <c r="T17" i="38"/>
  <c r="P17" i="38"/>
  <c r="L17" i="38"/>
  <c r="C17" i="38"/>
  <c r="B17" i="38"/>
  <c r="A17" i="38"/>
  <c r="AC17" i="38" s="1"/>
  <c r="X16" i="38"/>
  <c r="T16" i="38"/>
  <c r="P16" i="38"/>
  <c r="L16" i="38"/>
  <c r="C16" i="38"/>
  <c r="B16" i="38"/>
  <c r="A16" i="38"/>
  <c r="AC16" i="38" s="1"/>
  <c r="X15" i="38"/>
  <c r="T15" i="38"/>
  <c r="P15" i="38"/>
  <c r="Y15" i="38" s="1"/>
  <c r="L15" i="38"/>
  <c r="C15" i="38"/>
  <c r="B15" i="38"/>
  <c r="A15" i="38"/>
  <c r="AC15" i="38" s="1"/>
  <c r="X14" i="38"/>
  <c r="T14" i="38"/>
  <c r="P14" i="38"/>
  <c r="L14" i="38"/>
  <c r="C14" i="38"/>
  <c r="B14" i="38"/>
  <c r="A14" i="38"/>
  <c r="AC14" i="38" s="1"/>
  <c r="X65" i="37"/>
  <c r="T65" i="37"/>
  <c r="P65" i="37"/>
  <c r="L65" i="37"/>
  <c r="C65" i="37"/>
  <c r="B65" i="37"/>
  <c r="A65" i="37"/>
  <c r="AC65" i="37" s="1"/>
  <c r="X64" i="37"/>
  <c r="T64" i="37"/>
  <c r="P64" i="37"/>
  <c r="L64" i="37"/>
  <c r="C64" i="37"/>
  <c r="B64" i="37"/>
  <c r="A64" i="37"/>
  <c r="AC64" i="37" s="1"/>
  <c r="X63" i="37"/>
  <c r="T63" i="37"/>
  <c r="P63" i="37"/>
  <c r="L63" i="37"/>
  <c r="C63" i="37"/>
  <c r="B63" i="37"/>
  <c r="A63" i="37"/>
  <c r="AC63" i="37" s="1"/>
  <c r="X62" i="37"/>
  <c r="Y62" i="37" s="1"/>
  <c r="T62" i="37"/>
  <c r="P62" i="37"/>
  <c r="L62" i="37"/>
  <c r="C62" i="37"/>
  <c r="B62" i="37"/>
  <c r="A62" i="37"/>
  <c r="AC62" i="37" s="1"/>
  <c r="X61" i="37"/>
  <c r="T61" i="37"/>
  <c r="P61" i="37"/>
  <c r="L61" i="37"/>
  <c r="C61" i="37"/>
  <c r="B61" i="37"/>
  <c r="A61" i="37"/>
  <c r="AC61" i="37" s="1"/>
  <c r="X60" i="37"/>
  <c r="T60" i="37"/>
  <c r="P60" i="37"/>
  <c r="L60" i="37"/>
  <c r="C60" i="37"/>
  <c r="B60" i="37"/>
  <c r="A60" i="37"/>
  <c r="AC60" i="37" s="1"/>
  <c r="Y59" i="37"/>
  <c r="X59" i="37"/>
  <c r="T59" i="37"/>
  <c r="P59" i="37"/>
  <c r="L59" i="37"/>
  <c r="C59" i="37"/>
  <c r="B59" i="37"/>
  <c r="A59" i="37"/>
  <c r="AC59" i="37" s="1"/>
  <c r="X58" i="37"/>
  <c r="T58" i="37"/>
  <c r="P58" i="37"/>
  <c r="L58" i="37"/>
  <c r="C58" i="37"/>
  <c r="B58" i="37"/>
  <c r="A58" i="37"/>
  <c r="AC58" i="37" s="1"/>
  <c r="X57" i="37"/>
  <c r="T57" i="37"/>
  <c r="Y57" i="37" s="1"/>
  <c r="P57" i="37"/>
  <c r="L57" i="37"/>
  <c r="C57" i="37"/>
  <c r="B57" i="37"/>
  <c r="A57" i="37"/>
  <c r="AC57" i="37" s="1"/>
  <c r="X56" i="37"/>
  <c r="Y56" i="37" s="1"/>
  <c r="T56" i="37"/>
  <c r="P56" i="37"/>
  <c r="L56" i="37"/>
  <c r="C56" i="37"/>
  <c r="B56" i="37"/>
  <c r="A56" i="37"/>
  <c r="AC56" i="37" s="1"/>
  <c r="X55" i="37"/>
  <c r="T55" i="37"/>
  <c r="Y55" i="37" s="1"/>
  <c r="P55" i="37"/>
  <c r="L55" i="37"/>
  <c r="C55" i="37"/>
  <c r="B55" i="37"/>
  <c r="A55" i="37"/>
  <c r="AC55" i="37" s="1"/>
  <c r="X54" i="37"/>
  <c r="T54" i="37"/>
  <c r="P54" i="37"/>
  <c r="L54" i="37"/>
  <c r="C54" i="37"/>
  <c r="B54" i="37"/>
  <c r="A54" i="37"/>
  <c r="AC54" i="37" s="1"/>
  <c r="X53" i="37"/>
  <c r="T53" i="37"/>
  <c r="P53" i="37"/>
  <c r="L53" i="37"/>
  <c r="C53" i="37"/>
  <c r="B53" i="37"/>
  <c r="A53" i="37"/>
  <c r="AC53" i="37" s="1"/>
  <c r="X52" i="37"/>
  <c r="T52" i="37"/>
  <c r="P52" i="37"/>
  <c r="L52" i="37"/>
  <c r="C52" i="37"/>
  <c r="B52" i="37"/>
  <c r="A52" i="37"/>
  <c r="AC52" i="37" s="1"/>
  <c r="X51" i="37"/>
  <c r="T51" i="37"/>
  <c r="P51" i="37"/>
  <c r="Y51" i="37" s="1"/>
  <c r="L51" i="37"/>
  <c r="C51" i="37"/>
  <c r="B51" i="37"/>
  <c r="A51" i="37"/>
  <c r="AC51" i="37" s="1"/>
  <c r="X50" i="37"/>
  <c r="T50" i="37"/>
  <c r="P50" i="37"/>
  <c r="L50" i="37"/>
  <c r="C50" i="37"/>
  <c r="B50" i="37"/>
  <c r="A50" i="37"/>
  <c r="AC50" i="37" s="1"/>
  <c r="X49" i="37"/>
  <c r="T49" i="37"/>
  <c r="P49" i="37"/>
  <c r="L49" i="37"/>
  <c r="C49" i="37"/>
  <c r="B49" i="37"/>
  <c r="A49" i="37"/>
  <c r="AC49" i="37" s="1"/>
  <c r="X48" i="37"/>
  <c r="T48" i="37"/>
  <c r="P48" i="37"/>
  <c r="L48" i="37"/>
  <c r="C48" i="37"/>
  <c r="B48" i="37"/>
  <c r="A48" i="37"/>
  <c r="AC48" i="37" s="1"/>
  <c r="X47" i="37"/>
  <c r="T47" i="37"/>
  <c r="P47" i="37"/>
  <c r="L47" i="37"/>
  <c r="C47" i="37"/>
  <c r="B47" i="37"/>
  <c r="A47" i="37"/>
  <c r="AC47" i="37" s="1"/>
  <c r="X46" i="37"/>
  <c r="T46" i="37"/>
  <c r="P46" i="37"/>
  <c r="L46" i="37"/>
  <c r="C46" i="37"/>
  <c r="B46" i="37"/>
  <c r="A46" i="37"/>
  <c r="AC46" i="37" s="1"/>
  <c r="X45" i="37"/>
  <c r="T45" i="37"/>
  <c r="P45" i="37"/>
  <c r="L45" i="37"/>
  <c r="C45" i="37"/>
  <c r="B45" i="37"/>
  <c r="A45" i="37"/>
  <c r="AC45" i="37" s="1"/>
  <c r="X44" i="37"/>
  <c r="T44" i="37"/>
  <c r="P44" i="37"/>
  <c r="L44" i="37"/>
  <c r="C44" i="37"/>
  <c r="B44" i="37"/>
  <c r="A44" i="37"/>
  <c r="AC44" i="37" s="1"/>
  <c r="X43" i="37"/>
  <c r="Y43" i="37" s="1"/>
  <c r="T43" i="37"/>
  <c r="P43" i="37"/>
  <c r="L43" i="37"/>
  <c r="C43" i="37"/>
  <c r="B43" i="37"/>
  <c r="A43" i="37"/>
  <c r="AC43" i="37" s="1"/>
  <c r="X42" i="37"/>
  <c r="T42" i="37"/>
  <c r="P42" i="37"/>
  <c r="Y42" i="37" s="1"/>
  <c r="L42" i="37"/>
  <c r="C42" i="37"/>
  <c r="B42" i="37"/>
  <c r="A42" i="37"/>
  <c r="AC42" i="37" s="1"/>
  <c r="X41" i="37"/>
  <c r="Y41" i="37" s="1"/>
  <c r="T41" i="37"/>
  <c r="P41" i="37"/>
  <c r="L41" i="37"/>
  <c r="C41" i="37"/>
  <c r="B41" i="37"/>
  <c r="A41" i="37"/>
  <c r="AC41" i="37" s="1"/>
  <c r="X40" i="37"/>
  <c r="Y40" i="37" s="1"/>
  <c r="T40" i="37"/>
  <c r="P40" i="37"/>
  <c r="L40" i="37"/>
  <c r="C40" i="37"/>
  <c r="B40" i="37"/>
  <c r="A40" i="37"/>
  <c r="AC40" i="37" s="1"/>
  <c r="X39" i="37"/>
  <c r="T39" i="37"/>
  <c r="Y39" i="37" s="1"/>
  <c r="P39" i="37"/>
  <c r="L39" i="37"/>
  <c r="C39" i="37"/>
  <c r="B39" i="37"/>
  <c r="A39" i="37"/>
  <c r="AC39" i="37" s="1"/>
  <c r="X38" i="37"/>
  <c r="Y38" i="37" s="1"/>
  <c r="T38" i="37"/>
  <c r="P38" i="37"/>
  <c r="L38" i="37"/>
  <c r="C38" i="37"/>
  <c r="B38" i="37"/>
  <c r="A38" i="37"/>
  <c r="AC38" i="37" s="1"/>
  <c r="X37" i="37"/>
  <c r="T37" i="37"/>
  <c r="Y37" i="37" s="1"/>
  <c r="P37" i="37"/>
  <c r="L37" i="37"/>
  <c r="C37" i="37"/>
  <c r="B37" i="37"/>
  <c r="A37" i="37"/>
  <c r="AC37" i="37" s="1"/>
  <c r="X36" i="37"/>
  <c r="T36" i="37"/>
  <c r="P36" i="37"/>
  <c r="L36" i="37"/>
  <c r="C36" i="37"/>
  <c r="B36" i="37"/>
  <c r="A36" i="37"/>
  <c r="AC36" i="37" s="1"/>
  <c r="X35" i="37"/>
  <c r="Y35" i="37" s="1"/>
  <c r="T35" i="37"/>
  <c r="P35" i="37"/>
  <c r="L35" i="37"/>
  <c r="C35" i="37"/>
  <c r="B35" i="37"/>
  <c r="A35" i="37"/>
  <c r="AC35" i="37" s="1"/>
  <c r="X34" i="37"/>
  <c r="T34" i="37"/>
  <c r="P34" i="37"/>
  <c r="Y34" i="37" s="1"/>
  <c r="L34" i="37"/>
  <c r="C34" i="37"/>
  <c r="B34" i="37"/>
  <c r="A34" i="37"/>
  <c r="AC34" i="37" s="1"/>
  <c r="X33" i="37"/>
  <c r="T33" i="37"/>
  <c r="P33" i="37"/>
  <c r="L33" i="37"/>
  <c r="C33" i="37"/>
  <c r="B33" i="37"/>
  <c r="A33" i="37"/>
  <c r="AC33" i="37" s="1"/>
  <c r="X32" i="37"/>
  <c r="Y32" i="37" s="1"/>
  <c r="T32" i="37"/>
  <c r="P32" i="37"/>
  <c r="L32" i="37"/>
  <c r="C32" i="37"/>
  <c r="B32" i="37"/>
  <c r="A32" i="37"/>
  <c r="AC32" i="37" s="1"/>
  <c r="X31" i="37"/>
  <c r="T31" i="37"/>
  <c r="P31" i="37"/>
  <c r="L31" i="37"/>
  <c r="C31" i="37"/>
  <c r="B31" i="37"/>
  <c r="A31" i="37"/>
  <c r="AC31" i="37" s="1"/>
  <c r="X30" i="37"/>
  <c r="T30" i="37"/>
  <c r="P30" i="37"/>
  <c r="L30" i="37"/>
  <c r="C30" i="37"/>
  <c r="B30" i="37"/>
  <c r="A30" i="37"/>
  <c r="AC30" i="37" s="1"/>
  <c r="X29" i="37"/>
  <c r="T29" i="37"/>
  <c r="P29" i="37"/>
  <c r="L29" i="37"/>
  <c r="C29" i="37"/>
  <c r="B29" i="37"/>
  <c r="A29" i="37"/>
  <c r="AC29" i="37" s="1"/>
  <c r="X28" i="37"/>
  <c r="T28" i="37"/>
  <c r="P28" i="37"/>
  <c r="L28" i="37"/>
  <c r="C28" i="37"/>
  <c r="B28" i="37"/>
  <c r="A28" i="37"/>
  <c r="AC28" i="37" s="1"/>
  <c r="X27" i="37"/>
  <c r="Y27" i="37" s="1"/>
  <c r="T27" i="37"/>
  <c r="P27" i="37"/>
  <c r="L27" i="37"/>
  <c r="C27" i="37"/>
  <c r="B27" i="37"/>
  <c r="A27" i="37"/>
  <c r="AC27" i="37" s="1"/>
  <c r="X26" i="37"/>
  <c r="T26" i="37"/>
  <c r="P26" i="37"/>
  <c r="Y26" i="37" s="1"/>
  <c r="L26" i="37"/>
  <c r="C26" i="37"/>
  <c r="B26" i="37"/>
  <c r="A26" i="37"/>
  <c r="AC26" i="37" s="1"/>
  <c r="X25" i="37"/>
  <c r="T25" i="37"/>
  <c r="P25" i="37"/>
  <c r="L25" i="37"/>
  <c r="C25" i="37"/>
  <c r="B25" i="37"/>
  <c r="A25" i="37"/>
  <c r="AC25" i="37" s="1"/>
  <c r="X24" i="37"/>
  <c r="T24" i="37"/>
  <c r="P24" i="37"/>
  <c r="L24" i="37"/>
  <c r="C24" i="37"/>
  <c r="B24" i="37"/>
  <c r="A24" i="37"/>
  <c r="AC24" i="37" s="1"/>
  <c r="X23" i="37"/>
  <c r="T23" i="37"/>
  <c r="Y23" i="37" s="1"/>
  <c r="P23" i="37"/>
  <c r="L23" i="37"/>
  <c r="C23" i="37"/>
  <c r="B23" i="37"/>
  <c r="A23" i="37"/>
  <c r="AC23" i="37" s="1"/>
  <c r="X22" i="37"/>
  <c r="T22" i="37"/>
  <c r="P22" i="37"/>
  <c r="L22" i="37"/>
  <c r="C22" i="37"/>
  <c r="B22" i="37"/>
  <c r="A22" i="37"/>
  <c r="AC22" i="37" s="1"/>
  <c r="X21" i="37"/>
  <c r="T21" i="37"/>
  <c r="P21" i="37"/>
  <c r="L21" i="37"/>
  <c r="C21" i="37"/>
  <c r="B21" i="37"/>
  <c r="A21" i="37"/>
  <c r="AC21" i="37" s="1"/>
  <c r="X20" i="37"/>
  <c r="T20" i="37"/>
  <c r="P20" i="37"/>
  <c r="L20" i="37"/>
  <c r="C20" i="37"/>
  <c r="B20" i="37"/>
  <c r="A20" i="37"/>
  <c r="AC20" i="37" s="1"/>
  <c r="Y19" i="37"/>
  <c r="X19" i="37"/>
  <c r="T19" i="37"/>
  <c r="P19" i="37"/>
  <c r="L19" i="37"/>
  <c r="C19" i="37"/>
  <c r="B19" i="37"/>
  <c r="A19" i="37"/>
  <c r="AC19" i="37" s="1"/>
  <c r="X18" i="37"/>
  <c r="T18" i="37"/>
  <c r="P18" i="37"/>
  <c r="L18" i="37"/>
  <c r="C18" i="37"/>
  <c r="B18" i="37"/>
  <c r="A18" i="37"/>
  <c r="AC18" i="37" s="1"/>
  <c r="X17" i="37"/>
  <c r="T17" i="37"/>
  <c r="P17" i="37"/>
  <c r="L17" i="37"/>
  <c r="C17" i="37"/>
  <c r="B17" i="37"/>
  <c r="A17" i="37"/>
  <c r="AC17" i="37" s="1"/>
  <c r="X16" i="37"/>
  <c r="T16" i="37"/>
  <c r="P16" i="37"/>
  <c r="L16" i="37"/>
  <c r="C16" i="37"/>
  <c r="B16" i="37"/>
  <c r="A16" i="37"/>
  <c r="AC16" i="37" s="1"/>
  <c r="X15" i="37"/>
  <c r="T15" i="37"/>
  <c r="P15" i="37"/>
  <c r="L15" i="37"/>
  <c r="C15" i="37"/>
  <c r="B15" i="37"/>
  <c r="A15" i="37"/>
  <c r="AC15" i="37" s="1"/>
  <c r="X14" i="37"/>
  <c r="T14" i="37"/>
  <c r="P14" i="37"/>
  <c r="L14" i="37"/>
  <c r="C14" i="37"/>
  <c r="B14" i="37"/>
  <c r="A14" i="37"/>
  <c r="AC14" i="37" s="1"/>
  <c r="X65" i="36"/>
  <c r="T65" i="36"/>
  <c r="P65" i="36"/>
  <c r="L65" i="36"/>
  <c r="C65" i="36"/>
  <c r="B65" i="36"/>
  <c r="A65" i="36"/>
  <c r="AC65" i="36" s="1"/>
  <c r="X64" i="36"/>
  <c r="T64" i="36"/>
  <c r="P64" i="36"/>
  <c r="L64" i="36"/>
  <c r="C64" i="36"/>
  <c r="B64" i="36"/>
  <c r="A64" i="36"/>
  <c r="AC64" i="36" s="1"/>
  <c r="X63" i="36"/>
  <c r="T63" i="36"/>
  <c r="P63" i="36"/>
  <c r="L63" i="36"/>
  <c r="C63" i="36"/>
  <c r="B63" i="36"/>
  <c r="A63" i="36"/>
  <c r="AC63" i="36" s="1"/>
  <c r="X62" i="36"/>
  <c r="T62" i="36"/>
  <c r="P62" i="36"/>
  <c r="L62" i="36"/>
  <c r="C62" i="36"/>
  <c r="B62" i="36"/>
  <c r="A62" i="36"/>
  <c r="AC62" i="36" s="1"/>
  <c r="Y61" i="36"/>
  <c r="X61" i="36"/>
  <c r="T61" i="36"/>
  <c r="P61" i="36"/>
  <c r="L61" i="36"/>
  <c r="C61" i="36"/>
  <c r="B61" i="36"/>
  <c r="A61" i="36"/>
  <c r="AC61" i="36" s="1"/>
  <c r="X60" i="36"/>
  <c r="Y60" i="36" s="1"/>
  <c r="T60" i="36"/>
  <c r="P60" i="36"/>
  <c r="L60" i="36"/>
  <c r="C60" i="36"/>
  <c r="B60" i="36"/>
  <c r="A60" i="36"/>
  <c r="AC60" i="36" s="1"/>
  <c r="X59" i="36"/>
  <c r="Y59" i="36" s="1"/>
  <c r="T59" i="36"/>
  <c r="P59" i="36"/>
  <c r="L59" i="36"/>
  <c r="C59" i="36"/>
  <c r="B59" i="36"/>
  <c r="A59" i="36"/>
  <c r="AC59" i="36" s="1"/>
  <c r="X58" i="36"/>
  <c r="T58" i="36"/>
  <c r="Y58" i="36" s="1"/>
  <c r="P58" i="36"/>
  <c r="L58" i="36"/>
  <c r="C58" i="36"/>
  <c r="B58" i="36"/>
  <c r="A58" i="36"/>
  <c r="AC58" i="36" s="1"/>
  <c r="X57" i="36"/>
  <c r="Y57" i="36" s="1"/>
  <c r="T57" i="36"/>
  <c r="P57" i="36"/>
  <c r="L57" i="36"/>
  <c r="C57" i="36"/>
  <c r="B57" i="36"/>
  <c r="A57" i="36"/>
  <c r="AC57" i="36" s="1"/>
  <c r="X56" i="36"/>
  <c r="T56" i="36"/>
  <c r="Y56" i="36" s="1"/>
  <c r="P56" i="36"/>
  <c r="L56" i="36"/>
  <c r="C56" i="36"/>
  <c r="B56" i="36"/>
  <c r="A56" i="36"/>
  <c r="AC56" i="36" s="1"/>
  <c r="X55" i="36"/>
  <c r="T55" i="36"/>
  <c r="P55" i="36"/>
  <c r="L55" i="36"/>
  <c r="C55" i="36"/>
  <c r="B55" i="36"/>
  <c r="A55" i="36"/>
  <c r="AC55" i="36" s="1"/>
  <c r="X54" i="36"/>
  <c r="Y54" i="36" s="1"/>
  <c r="T54" i="36"/>
  <c r="P54" i="36"/>
  <c r="L54" i="36"/>
  <c r="C54" i="36"/>
  <c r="B54" i="36"/>
  <c r="A54" i="36"/>
  <c r="AC54" i="36" s="1"/>
  <c r="X53" i="36"/>
  <c r="Y53" i="36" s="1"/>
  <c r="T53" i="36"/>
  <c r="P53" i="36"/>
  <c r="L53" i="36"/>
  <c r="C53" i="36"/>
  <c r="B53" i="36"/>
  <c r="A53" i="36"/>
  <c r="AC53" i="36" s="1"/>
  <c r="X52" i="36"/>
  <c r="T52" i="36"/>
  <c r="P52" i="36"/>
  <c r="L52" i="36"/>
  <c r="C52" i="36"/>
  <c r="B52" i="36"/>
  <c r="A52" i="36"/>
  <c r="AC52" i="36" s="1"/>
  <c r="X51" i="36"/>
  <c r="Y51" i="36" s="1"/>
  <c r="T51" i="36"/>
  <c r="P51" i="36"/>
  <c r="L51" i="36"/>
  <c r="C51" i="36"/>
  <c r="B51" i="36"/>
  <c r="A51" i="36"/>
  <c r="AC51" i="36" s="1"/>
  <c r="X50" i="36"/>
  <c r="T50" i="36"/>
  <c r="P50" i="36"/>
  <c r="L50" i="36"/>
  <c r="C50" i="36"/>
  <c r="B50" i="36"/>
  <c r="A50" i="36"/>
  <c r="AC50" i="36" s="1"/>
  <c r="X49" i="36"/>
  <c r="T49" i="36"/>
  <c r="P49" i="36"/>
  <c r="L49" i="36"/>
  <c r="C49" i="36"/>
  <c r="B49" i="36"/>
  <c r="A49" i="36"/>
  <c r="AC49" i="36" s="1"/>
  <c r="X48" i="36"/>
  <c r="Y48" i="36" s="1"/>
  <c r="T48" i="36"/>
  <c r="P48" i="36"/>
  <c r="L48" i="36"/>
  <c r="C48" i="36"/>
  <c r="B48" i="36"/>
  <c r="A48" i="36"/>
  <c r="AC48" i="36" s="1"/>
  <c r="X47" i="36"/>
  <c r="Y47" i="36" s="1"/>
  <c r="T47" i="36"/>
  <c r="P47" i="36"/>
  <c r="L47" i="36"/>
  <c r="C47" i="36"/>
  <c r="B47" i="36"/>
  <c r="A47" i="36"/>
  <c r="AC47" i="36" s="1"/>
  <c r="X46" i="36"/>
  <c r="T46" i="36"/>
  <c r="P46" i="36"/>
  <c r="L46" i="36"/>
  <c r="C46" i="36"/>
  <c r="B46" i="36"/>
  <c r="A46" i="36"/>
  <c r="AC46" i="36" s="1"/>
  <c r="X45" i="36"/>
  <c r="Y45" i="36" s="1"/>
  <c r="T45" i="36"/>
  <c r="P45" i="36"/>
  <c r="L45" i="36"/>
  <c r="C45" i="36"/>
  <c r="B45" i="36"/>
  <c r="A45" i="36"/>
  <c r="AC45" i="36" s="1"/>
  <c r="X44" i="36"/>
  <c r="T44" i="36"/>
  <c r="P44" i="36"/>
  <c r="L44" i="36"/>
  <c r="C44" i="36"/>
  <c r="B44" i="36"/>
  <c r="A44" i="36"/>
  <c r="AC44" i="36" s="1"/>
  <c r="X43" i="36"/>
  <c r="Y43" i="36" s="1"/>
  <c r="T43" i="36"/>
  <c r="P43" i="36"/>
  <c r="L43" i="36"/>
  <c r="C43" i="36"/>
  <c r="B43" i="36"/>
  <c r="A43" i="36"/>
  <c r="AC43" i="36" s="1"/>
  <c r="X42" i="36"/>
  <c r="T42" i="36"/>
  <c r="Y42" i="36" s="1"/>
  <c r="P42" i="36"/>
  <c r="L42" i="36"/>
  <c r="C42" i="36"/>
  <c r="B42" i="36"/>
  <c r="A42" i="36"/>
  <c r="AC42" i="36" s="1"/>
  <c r="X41" i="36"/>
  <c r="Y41" i="36" s="1"/>
  <c r="T41" i="36"/>
  <c r="P41" i="36"/>
  <c r="L41" i="36"/>
  <c r="C41" i="36"/>
  <c r="B41" i="36"/>
  <c r="A41" i="36"/>
  <c r="AC41" i="36" s="1"/>
  <c r="X40" i="36"/>
  <c r="T40" i="36"/>
  <c r="Y40" i="36" s="1"/>
  <c r="P40" i="36"/>
  <c r="L40" i="36"/>
  <c r="C40" i="36"/>
  <c r="B40" i="36"/>
  <c r="A40" i="36"/>
  <c r="AC40" i="36" s="1"/>
  <c r="X39" i="36"/>
  <c r="Y39" i="36" s="1"/>
  <c r="T39" i="36"/>
  <c r="P39" i="36"/>
  <c r="L39" i="36"/>
  <c r="C39" i="36"/>
  <c r="B39" i="36"/>
  <c r="A39" i="36"/>
  <c r="AC39" i="36" s="1"/>
  <c r="X38" i="36"/>
  <c r="T38" i="36"/>
  <c r="P38" i="36"/>
  <c r="L38" i="36"/>
  <c r="C38" i="36"/>
  <c r="B38" i="36"/>
  <c r="A38" i="36"/>
  <c r="AC38" i="36" s="1"/>
  <c r="Y37" i="36"/>
  <c r="X37" i="36"/>
  <c r="T37" i="36"/>
  <c r="P37" i="36"/>
  <c r="L37" i="36"/>
  <c r="C37" i="36"/>
  <c r="B37" i="36"/>
  <c r="A37" i="36"/>
  <c r="AC37" i="36" s="1"/>
  <c r="X36" i="36"/>
  <c r="Y36" i="36" s="1"/>
  <c r="T36" i="36"/>
  <c r="P36" i="36"/>
  <c r="L36" i="36"/>
  <c r="C36" i="36"/>
  <c r="B36" i="36"/>
  <c r="A36" i="36"/>
  <c r="AC36" i="36" s="1"/>
  <c r="X35" i="36"/>
  <c r="Y35" i="36" s="1"/>
  <c r="T35" i="36"/>
  <c r="P35" i="36"/>
  <c r="L35" i="36"/>
  <c r="C35" i="36"/>
  <c r="B35" i="36"/>
  <c r="A35" i="36"/>
  <c r="AC35" i="36" s="1"/>
  <c r="X34" i="36"/>
  <c r="T34" i="36"/>
  <c r="P34" i="36"/>
  <c r="L34" i="36"/>
  <c r="C34" i="36"/>
  <c r="B34" i="36"/>
  <c r="A34" i="36"/>
  <c r="AC34" i="36" s="1"/>
  <c r="X33" i="36"/>
  <c r="T33" i="36"/>
  <c r="P33" i="36"/>
  <c r="L33" i="36"/>
  <c r="C33" i="36"/>
  <c r="B33" i="36"/>
  <c r="A33" i="36"/>
  <c r="AC33" i="36" s="1"/>
  <c r="X32" i="36"/>
  <c r="Y32" i="36" s="1"/>
  <c r="T32" i="36"/>
  <c r="P32" i="36"/>
  <c r="L32" i="36"/>
  <c r="C32" i="36"/>
  <c r="B32" i="36"/>
  <c r="A32" i="36"/>
  <c r="AC32" i="36" s="1"/>
  <c r="X31" i="36"/>
  <c r="Y31" i="36" s="1"/>
  <c r="T31" i="36"/>
  <c r="P31" i="36"/>
  <c r="L31" i="36"/>
  <c r="C31" i="36"/>
  <c r="B31" i="36"/>
  <c r="A31" i="36"/>
  <c r="AC31" i="36" s="1"/>
  <c r="X30" i="36"/>
  <c r="T30" i="36"/>
  <c r="P30" i="36"/>
  <c r="L30" i="36"/>
  <c r="C30" i="36"/>
  <c r="B30" i="36"/>
  <c r="A30" i="36"/>
  <c r="AC30" i="36" s="1"/>
  <c r="Y29" i="36"/>
  <c r="X29" i="36"/>
  <c r="T29" i="36"/>
  <c r="P29" i="36"/>
  <c r="L29" i="36"/>
  <c r="C29" i="36"/>
  <c r="B29" i="36"/>
  <c r="A29" i="36"/>
  <c r="AC29" i="36" s="1"/>
  <c r="X28" i="36"/>
  <c r="Y28" i="36" s="1"/>
  <c r="T28" i="36"/>
  <c r="P28" i="36"/>
  <c r="L28" i="36"/>
  <c r="C28" i="36"/>
  <c r="B28" i="36"/>
  <c r="A28" i="36"/>
  <c r="AC28" i="36" s="1"/>
  <c r="X27" i="36"/>
  <c r="Y27" i="36" s="1"/>
  <c r="T27" i="36"/>
  <c r="P27" i="36"/>
  <c r="L27" i="36"/>
  <c r="C27" i="36"/>
  <c r="B27" i="36"/>
  <c r="A27" i="36"/>
  <c r="AC27" i="36" s="1"/>
  <c r="X26" i="36"/>
  <c r="T26" i="36"/>
  <c r="P26" i="36"/>
  <c r="L26" i="36"/>
  <c r="C26" i="36"/>
  <c r="B26" i="36"/>
  <c r="A26" i="36"/>
  <c r="AC26" i="36" s="1"/>
  <c r="X25" i="36"/>
  <c r="Y25" i="36" s="1"/>
  <c r="T25" i="36"/>
  <c r="P25" i="36"/>
  <c r="L25" i="36"/>
  <c r="C25" i="36"/>
  <c r="B25" i="36"/>
  <c r="A25" i="36"/>
  <c r="AC25" i="36" s="1"/>
  <c r="X24" i="36"/>
  <c r="T24" i="36"/>
  <c r="Y24" i="36" s="1"/>
  <c r="P24" i="36"/>
  <c r="L24" i="36"/>
  <c r="C24" i="36"/>
  <c r="B24" i="36"/>
  <c r="A24" i="36"/>
  <c r="AC24" i="36" s="1"/>
  <c r="X23" i="36"/>
  <c r="T23" i="36"/>
  <c r="P23" i="36"/>
  <c r="L23" i="36"/>
  <c r="C23" i="36"/>
  <c r="B23" i="36"/>
  <c r="A23" i="36"/>
  <c r="AC23" i="36" s="1"/>
  <c r="X22" i="36"/>
  <c r="Y22" i="36" s="1"/>
  <c r="T22" i="36"/>
  <c r="P22" i="36"/>
  <c r="L22" i="36"/>
  <c r="C22" i="36"/>
  <c r="B22" i="36"/>
  <c r="A22" i="36"/>
  <c r="AC22" i="36" s="1"/>
  <c r="Y21" i="36"/>
  <c r="X21" i="36"/>
  <c r="T21" i="36"/>
  <c r="P21" i="36"/>
  <c r="L21" i="36"/>
  <c r="C21" i="36"/>
  <c r="B21" i="36"/>
  <c r="A21" i="36"/>
  <c r="AC21" i="36" s="1"/>
  <c r="X20" i="36"/>
  <c r="Y20" i="36" s="1"/>
  <c r="T20" i="36"/>
  <c r="P20" i="36"/>
  <c r="L20" i="36"/>
  <c r="C20" i="36"/>
  <c r="B20" i="36"/>
  <c r="A20" i="36"/>
  <c r="AC20" i="36" s="1"/>
  <c r="X19" i="36"/>
  <c r="Y19" i="36" s="1"/>
  <c r="T19" i="36"/>
  <c r="P19" i="36"/>
  <c r="L19" i="36"/>
  <c r="C19" i="36"/>
  <c r="B19" i="36"/>
  <c r="A19" i="36"/>
  <c r="AC19" i="36" s="1"/>
  <c r="X18" i="36"/>
  <c r="Y18" i="36" s="1"/>
  <c r="T18" i="36"/>
  <c r="P18" i="36"/>
  <c r="L18" i="36"/>
  <c r="C18" i="36"/>
  <c r="B18" i="36"/>
  <c r="A18" i="36"/>
  <c r="AC18" i="36" s="1"/>
  <c r="X17" i="36"/>
  <c r="Y17" i="36" s="1"/>
  <c r="T17" i="36"/>
  <c r="P17" i="36"/>
  <c r="L17" i="36"/>
  <c r="C17" i="36"/>
  <c r="B17" i="36"/>
  <c r="A17" i="36"/>
  <c r="AC17" i="36" s="1"/>
  <c r="X16" i="36"/>
  <c r="T16" i="36"/>
  <c r="P16" i="36"/>
  <c r="L16" i="36"/>
  <c r="C16" i="36"/>
  <c r="B16" i="36"/>
  <c r="A16" i="36"/>
  <c r="AC16" i="36" s="1"/>
  <c r="X15" i="36"/>
  <c r="Y15" i="36" s="1"/>
  <c r="T15" i="36"/>
  <c r="P15" i="36"/>
  <c r="L15" i="36"/>
  <c r="C15" i="36"/>
  <c r="B15" i="36"/>
  <c r="A15" i="36"/>
  <c r="AC15" i="36" s="1"/>
  <c r="X14" i="36"/>
  <c r="T14" i="36"/>
  <c r="P14" i="36"/>
  <c r="L14" i="36"/>
  <c r="C14" i="36"/>
  <c r="B14" i="36"/>
  <c r="A14" i="36"/>
  <c r="AC14" i="36" s="1"/>
  <c r="X65" i="35"/>
  <c r="T65" i="35"/>
  <c r="P65" i="35"/>
  <c r="L65" i="35"/>
  <c r="C65" i="35"/>
  <c r="B65" i="35"/>
  <c r="A65" i="35"/>
  <c r="AC65" i="35" s="1"/>
  <c r="X64" i="35"/>
  <c r="T64" i="35"/>
  <c r="P64" i="35"/>
  <c r="L64" i="35"/>
  <c r="C64" i="35"/>
  <c r="B64" i="35"/>
  <c r="A64" i="35"/>
  <c r="AC64" i="35" s="1"/>
  <c r="X63" i="35"/>
  <c r="T63" i="35"/>
  <c r="P63" i="35"/>
  <c r="L63" i="35"/>
  <c r="C63" i="35"/>
  <c r="B63" i="35"/>
  <c r="A63" i="35"/>
  <c r="AC63" i="35" s="1"/>
  <c r="X62" i="35"/>
  <c r="T62" i="35"/>
  <c r="P62" i="35"/>
  <c r="L62" i="35"/>
  <c r="C62" i="35"/>
  <c r="B62" i="35"/>
  <c r="A62" i="35"/>
  <c r="AC62" i="35" s="1"/>
  <c r="X61" i="35"/>
  <c r="T61" i="35"/>
  <c r="P61" i="35"/>
  <c r="Y61" i="35" s="1"/>
  <c r="L61" i="35"/>
  <c r="C61" i="35"/>
  <c r="B61" i="35"/>
  <c r="A61" i="35"/>
  <c r="AC61" i="35" s="1"/>
  <c r="X60" i="35"/>
  <c r="Y60" i="35" s="1"/>
  <c r="T60" i="35"/>
  <c r="P60" i="35"/>
  <c r="L60" i="35"/>
  <c r="C60" i="35"/>
  <c r="B60" i="35"/>
  <c r="A60" i="35"/>
  <c r="AC60" i="35" s="1"/>
  <c r="X59" i="35"/>
  <c r="Y59" i="35" s="1"/>
  <c r="T59" i="35"/>
  <c r="P59" i="35"/>
  <c r="L59" i="35"/>
  <c r="C59" i="35"/>
  <c r="B59" i="35"/>
  <c r="A59" i="35"/>
  <c r="AC59" i="35" s="1"/>
  <c r="X58" i="35"/>
  <c r="T58" i="35"/>
  <c r="P58" i="35"/>
  <c r="L58" i="35"/>
  <c r="C58" i="35"/>
  <c r="B58" i="35"/>
  <c r="A58" i="35"/>
  <c r="AC58" i="35" s="1"/>
  <c r="X57" i="35"/>
  <c r="Y57" i="35" s="1"/>
  <c r="T57" i="35"/>
  <c r="P57" i="35"/>
  <c r="L57" i="35"/>
  <c r="C57" i="35"/>
  <c r="B57" i="35"/>
  <c r="A57" i="35"/>
  <c r="AC57" i="35" s="1"/>
  <c r="X56" i="35"/>
  <c r="T56" i="35"/>
  <c r="P56" i="35"/>
  <c r="L56" i="35"/>
  <c r="C56" i="35"/>
  <c r="B56" i="35"/>
  <c r="A56" i="35"/>
  <c r="AC56" i="35" s="1"/>
  <c r="X55" i="35"/>
  <c r="T55" i="35"/>
  <c r="P55" i="35"/>
  <c r="L55" i="35"/>
  <c r="C55" i="35"/>
  <c r="B55" i="35"/>
  <c r="A55" i="35"/>
  <c r="AC55" i="35" s="1"/>
  <c r="X54" i="35"/>
  <c r="T54" i="35"/>
  <c r="P54" i="35"/>
  <c r="L54" i="35"/>
  <c r="C54" i="35"/>
  <c r="B54" i="35"/>
  <c r="A54" i="35"/>
  <c r="AC54" i="35" s="1"/>
  <c r="X53" i="35"/>
  <c r="Y53" i="35" s="1"/>
  <c r="T53" i="35"/>
  <c r="P53" i="35"/>
  <c r="L53" i="35"/>
  <c r="C53" i="35"/>
  <c r="B53" i="35"/>
  <c r="A53" i="35"/>
  <c r="AC53" i="35" s="1"/>
  <c r="X52" i="35"/>
  <c r="T52" i="35"/>
  <c r="P52" i="35"/>
  <c r="L52" i="35"/>
  <c r="C52" i="35"/>
  <c r="B52" i="35"/>
  <c r="A52" i="35"/>
  <c r="AC52" i="35" s="1"/>
  <c r="X51" i="35"/>
  <c r="Y51" i="35" s="1"/>
  <c r="T51" i="35"/>
  <c r="P51" i="35"/>
  <c r="L51" i="35"/>
  <c r="C51" i="35"/>
  <c r="B51" i="35"/>
  <c r="A51" i="35"/>
  <c r="AC51" i="35" s="1"/>
  <c r="X50" i="35"/>
  <c r="T50" i="35"/>
  <c r="P50" i="35"/>
  <c r="L50" i="35"/>
  <c r="C50" i="35"/>
  <c r="B50" i="35"/>
  <c r="A50" i="35"/>
  <c r="AC50" i="35" s="1"/>
  <c r="X49" i="35"/>
  <c r="Y49" i="35" s="1"/>
  <c r="T49" i="35"/>
  <c r="P49" i="35"/>
  <c r="L49" i="35"/>
  <c r="C49" i="35"/>
  <c r="B49" i="35"/>
  <c r="A49" i="35"/>
  <c r="AC49" i="35" s="1"/>
  <c r="X48" i="35"/>
  <c r="T48" i="35"/>
  <c r="P48" i="35"/>
  <c r="L48" i="35"/>
  <c r="C48" i="35"/>
  <c r="B48" i="35"/>
  <c r="A48" i="35"/>
  <c r="AC48" i="35" s="1"/>
  <c r="X47" i="35"/>
  <c r="Y47" i="35" s="1"/>
  <c r="T47" i="35"/>
  <c r="P47" i="35"/>
  <c r="L47" i="35"/>
  <c r="C47" i="35"/>
  <c r="B47" i="35"/>
  <c r="A47" i="35"/>
  <c r="AC47" i="35" s="1"/>
  <c r="X46" i="35"/>
  <c r="T46" i="35"/>
  <c r="P46" i="35"/>
  <c r="L46" i="35"/>
  <c r="C46" i="35"/>
  <c r="B46" i="35"/>
  <c r="A46" i="35"/>
  <c r="AC46" i="35" s="1"/>
  <c r="X45" i="35"/>
  <c r="Y45" i="35" s="1"/>
  <c r="T45" i="35"/>
  <c r="P45" i="35"/>
  <c r="L45" i="35"/>
  <c r="C45" i="35"/>
  <c r="B45" i="35"/>
  <c r="A45" i="35"/>
  <c r="AC45" i="35" s="1"/>
  <c r="X44" i="35"/>
  <c r="T44" i="35"/>
  <c r="P44" i="35"/>
  <c r="L44" i="35"/>
  <c r="C44" i="35"/>
  <c r="B44" i="35"/>
  <c r="A44" i="35"/>
  <c r="AC44" i="35" s="1"/>
  <c r="X43" i="35"/>
  <c r="Y43" i="35" s="1"/>
  <c r="T43" i="35"/>
  <c r="P43" i="35"/>
  <c r="L43" i="35"/>
  <c r="C43" i="35"/>
  <c r="B43" i="35"/>
  <c r="A43" i="35"/>
  <c r="AC43" i="35" s="1"/>
  <c r="X42" i="35"/>
  <c r="T42" i="35"/>
  <c r="P42" i="35"/>
  <c r="L42" i="35"/>
  <c r="C42" i="35"/>
  <c r="B42" i="35"/>
  <c r="A42" i="35"/>
  <c r="AC42" i="35" s="1"/>
  <c r="X41" i="35"/>
  <c r="T41" i="35"/>
  <c r="P41" i="35"/>
  <c r="L41" i="35"/>
  <c r="C41" i="35"/>
  <c r="B41" i="35"/>
  <c r="A41" i="35"/>
  <c r="AC41" i="35" s="1"/>
  <c r="X40" i="35"/>
  <c r="T40" i="35"/>
  <c r="Y40" i="35" s="1"/>
  <c r="P40" i="35"/>
  <c r="L40" i="35"/>
  <c r="C40" i="35"/>
  <c r="B40" i="35"/>
  <c r="A40" i="35"/>
  <c r="AC40" i="35" s="1"/>
  <c r="X39" i="35"/>
  <c r="T39" i="35"/>
  <c r="P39" i="35"/>
  <c r="L39" i="35"/>
  <c r="C39" i="35"/>
  <c r="B39" i="35"/>
  <c r="A39" i="35"/>
  <c r="AC39" i="35" s="1"/>
  <c r="X38" i="35"/>
  <c r="Y38" i="35" s="1"/>
  <c r="T38" i="35"/>
  <c r="P38" i="35"/>
  <c r="L38" i="35"/>
  <c r="C38" i="35"/>
  <c r="B38" i="35"/>
  <c r="A38" i="35"/>
  <c r="AC38" i="35" s="1"/>
  <c r="X37" i="35"/>
  <c r="Y37" i="35" s="1"/>
  <c r="T37" i="35"/>
  <c r="P37" i="35"/>
  <c r="L37" i="35"/>
  <c r="C37" i="35"/>
  <c r="B37" i="35"/>
  <c r="A37" i="35"/>
  <c r="AC37" i="35" s="1"/>
  <c r="X36" i="35"/>
  <c r="T36" i="35"/>
  <c r="P36" i="35"/>
  <c r="L36" i="35"/>
  <c r="C36" i="35"/>
  <c r="B36" i="35"/>
  <c r="A36" i="35"/>
  <c r="AC36" i="35" s="1"/>
  <c r="Y35" i="35"/>
  <c r="X35" i="35"/>
  <c r="T35" i="35"/>
  <c r="P35" i="35"/>
  <c r="L35" i="35"/>
  <c r="C35" i="35"/>
  <c r="B35" i="35"/>
  <c r="A35" i="35"/>
  <c r="AC35" i="35" s="1"/>
  <c r="AC34" i="35"/>
  <c r="X34" i="35"/>
  <c r="T34" i="35"/>
  <c r="P34" i="35"/>
  <c r="L34" i="35"/>
  <c r="C34" i="35"/>
  <c r="B34" i="35"/>
  <c r="A34" i="35"/>
  <c r="X33" i="35"/>
  <c r="Y33" i="35" s="1"/>
  <c r="T33" i="35"/>
  <c r="P33" i="35"/>
  <c r="L33" i="35"/>
  <c r="C33" i="35"/>
  <c r="B33" i="35"/>
  <c r="A33" i="35"/>
  <c r="AC33" i="35" s="1"/>
  <c r="X32" i="35"/>
  <c r="T32" i="35"/>
  <c r="P32" i="35"/>
  <c r="L32" i="35"/>
  <c r="C32" i="35"/>
  <c r="B32" i="35"/>
  <c r="A32" i="35"/>
  <c r="AC32" i="35" s="1"/>
  <c r="X31" i="35"/>
  <c r="T31" i="35"/>
  <c r="P31" i="35"/>
  <c r="L31" i="35"/>
  <c r="C31" i="35"/>
  <c r="B31" i="35"/>
  <c r="A31" i="35"/>
  <c r="AC31" i="35" s="1"/>
  <c r="X30" i="35"/>
  <c r="Y30" i="35" s="1"/>
  <c r="T30" i="35"/>
  <c r="P30" i="35"/>
  <c r="L30" i="35"/>
  <c r="C30" i="35"/>
  <c r="B30" i="35"/>
  <c r="A30" i="35"/>
  <c r="AC30" i="35" s="1"/>
  <c r="X29" i="35"/>
  <c r="Y29" i="35" s="1"/>
  <c r="T29" i="35"/>
  <c r="P29" i="35"/>
  <c r="L29" i="35"/>
  <c r="C29" i="35"/>
  <c r="B29" i="35"/>
  <c r="A29" i="35"/>
  <c r="AC29" i="35" s="1"/>
  <c r="X28" i="35"/>
  <c r="T28" i="35"/>
  <c r="P28" i="35"/>
  <c r="L28" i="35"/>
  <c r="C28" i="35"/>
  <c r="B28" i="35"/>
  <c r="A28" i="35"/>
  <c r="AC28" i="35" s="1"/>
  <c r="X27" i="35"/>
  <c r="Y27" i="35" s="1"/>
  <c r="T27" i="35"/>
  <c r="P27" i="35"/>
  <c r="L27" i="35"/>
  <c r="C27" i="35"/>
  <c r="B27" i="35"/>
  <c r="A27" i="35"/>
  <c r="AC27" i="35" s="1"/>
  <c r="X26" i="35"/>
  <c r="T26" i="35"/>
  <c r="P26" i="35"/>
  <c r="L26" i="35"/>
  <c r="C26" i="35"/>
  <c r="B26" i="35"/>
  <c r="A26" i="35"/>
  <c r="AC26" i="35" s="1"/>
  <c r="X25" i="35"/>
  <c r="T25" i="35"/>
  <c r="P25" i="35"/>
  <c r="L25" i="35"/>
  <c r="C25" i="35"/>
  <c r="B25" i="35"/>
  <c r="A25" i="35"/>
  <c r="AC25" i="35" s="1"/>
  <c r="X24" i="35"/>
  <c r="T24" i="35"/>
  <c r="P24" i="35"/>
  <c r="L24" i="35"/>
  <c r="C24" i="35"/>
  <c r="B24" i="35"/>
  <c r="A24" i="35"/>
  <c r="AC24" i="35" s="1"/>
  <c r="X23" i="35"/>
  <c r="Y23" i="35" s="1"/>
  <c r="T23" i="35"/>
  <c r="P23" i="35"/>
  <c r="L23" i="35"/>
  <c r="C23" i="35"/>
  <c r="B23" i="35"/>
  <c r="A23" i="35"/>
  <c r="AC23" i="35" s="1"/>
  <c r="X22" i="35"/>
  <c r="T22" i="35"/>
  <c r="P22" i="35"/>
  <c r="L22" i="35"/>
  <c r="C22" i="35"/>
  <c r="B22" i="35"/>
  <c r="A22" i="35"/>
  <c r="AC22" i="35" s="1"/>
  <c r="X21" i="35"/>
  <c r="Y21" i="35" s="1"/>
  <c r="T21" i="35"/>
  <c r="P21" i="35"/>
  <c r="L21" i="35"/>
  <c r="C21" i="35"/>
  <c r="B21" i="35"/>
  <c r="A21" i="35"/>
  <c r="AC21" i="35" s="1"/>
  <c r="X20" i="35"/>
  <c r="T20" i="35"/>
  <c r="P20" i="35"/>
  <c r="L20" i="35"/>
  <c r="C20" i="35"/>
  <c r="B20" i="35"/>
  <c r="A20" i="35"/>
  <c r="AC20" i="35" s="1"/>
  <c r="X19" i="35"/>
  <c r="T19" i="35"/>
  <c r="Y19" i="35" s="1"/>
  <c r="P19" i="35"/>
  <c r="L19" i="35"/>
  <c r="C19" i="35"/>
  <c r="B19" i="35"/>
  <c r="A19" i="35"/>
  <c r="AC19" i="35" s="1"/>
  <c r="X18" i="35"/>
  <c r="T18" i="35"/>
  <c r="P18" i="35"/>
  <c r="L18" i="35"/>
  <c r="C18" i="35"/>
  <c r="B18" i="35"/>
  <c r="A18" i="35"/>
  <c r="AC18" i="35" s="1"/>
  <c r="X17" i="35"/>
  <c r="T17" i="35"/>
  <c r="P17" i="35"/>
  <c r="L17" i="35"/>
  <c r="C17" i="35"/>
  <c r="B17" i="35"/>
  <c r="A17" i="35"/>
  <c r="AC17" i="35" s="1"/>
  <c r="X16" i="35"/>
  <c r="T16" i="35"/>
  <c r="P16" i="35"/>
  <c r="L16" i="35"/>
  <c r="C16" i="35"/>
  <c r="B16" i="35"/>
  <c r="A16" i="35"/>
  <c r="AC16" i="35" s="1"/>
  <c r="X15" i="35"/>
  <c r="Y15" i="35" s="1"/>
  <c r="T15" i="35"/>
  <c r="P15" i="35"/>
  <c r="L15" i="35"/>
  <c r="C15" i="35"/>
  <c r="B15" i="35"/>
  <c r="A15" i="35"/>
  <c r="AC15" i="35" s="1"/>
  <c r="X14" i="35"/>
  <c r="T14" i="35"/>
  <c r="P14" i="35"/>
  <c r="L14" i="35"/>
  <c r="C14" i="35"/>
  <c r="B14" i="35"/>
  <c r="A14" i="35"/>
  <c r="AC14" i="35" s="1"/>
  <c r="X65" i="34"/>
  <c r="T65" i="34"/>
  <c r="P65" i="34"/>
  <c r="L65" i="34"/>
  <c r="C65" i="34"/>
  <c r="B65" i="34"/>
  <c r="A65" i="34"/>
  <c r="AC65" i="34" s="1"/>
  <c r="X64" i="34"/>
  <c r="T64" i="34"/>
  <c r="P64" i="34"/>
  <c r="L64" i="34"/>
  <c r="C64" i="34"/>
  <c r="B64" i="34"/>
  <c r="A64" i="34"/>
  <c r="AC64" i="34" s="1"/>
  <c r="X63" i="34"/>
  <c r="T63" i="34"/>
  <c r="P63" i="34"/>
  <c r="L63" i="34"/>
  <c r="C63" i="34"/>
  <c r="B63" i="34"/>
  <c r="A63" i="34"/>
  <c r="AC63" i="34" s="1"/>
  <c r="X62" i="34"/>
  <c r="Y62" i="34" s="1"/>
  <c r="T62" i="34"/>
  <c r="P62" i="34"/>
  <c r="L62" i="34"/>
  <c r="C62" i="34"/>
  <c r="B62" i="34"/>
  <c r="A62" i="34"/>
  <c r="AC62" i="34" s="1"/>
  <c r="X61" i="34"/>
  <c r="Y61" i="34" s="1"/>
  <c r="T61" i="34"/>
  <c r="P61" i="34"/>
  <c r="L61" i="34"/>
  <c r="C61" i="34"/>
  <c r="B61" i="34"/>
  <c r="A61" i="34"/>
  <c r="AC61" i="34" s="1"/>
  <c r="X60" i="34"/>
  <c r="T60" i="34"/>
  <c r="P60" i="34"/>
  <c r="L60" i="34"/>
  <c r="C60" i="34"/>
  <c r="B60" i="34"/>
  <c r="A60" i="34"/>
  <c r="AC60" i="34" s="1"/>
  <c r="X59" i="34"/>
  <c r="Y59" i="34" s="1"/>
  <c r="T59" i="34"/>
  <c r="P59" i="34"/>
  <c r="L59" i="34"/>
  <c r="C59" i="34"/>
  <c r="B59" i="34"/>
  <c r="A59" i="34"/>
  <c r="AC59" i="34" s="1"/>
  <c r="X58" i="34"/>
  <c r="T58" i="34"/>
  <c r="P58" i="34"/>
  <c r="L58" i="34"/>
  <c r="C58" i="34"/>
  <c r="B58" i="34"/>
  <c r="A58" i="34"/>
  <c r="AC58" i="34" s="1"/>
  <c r="X57" i="34"/>
  <c r="T57" i="34"/>
  <c r="P57" i="34"/>
  <c r="Y57" i="34" s="1"/>
  <c r="L57" i="34"/>
  <c r="C57" i="34"/>
  <c r="B57" i="34"/>
  <c r="A57" i="34"/>
  <c r="AC57" i="34" s="1"/>
  <c r="X56" i="34"/>
  <c r="T56" i="34"/>
  <c r="P56" i="34"/>
  <c r="L56" i="34"/>
  <c r="C56" i="34"/>
  <c r="B56" i="34"/>
  <c r="A56" i="34"/>
  <c r="AC56" i="34" s="1"/>
  <c r="X55" i="34"/>
  <c r="T55" i="34"/>
  <c r="P55" i="34"/>
  <c r="L55" i="34"/>
  <c r="C55" i="34"/>
  <c r="B55" i="34"/>
  <c r="A55" i="34"/>
  <c r="AC55" i="34" s="1"/>
  <c r="X54" i="34"/>
  <c r="T54" i="34"/>
  <c r="P54" i="34"/>
  <c r="L54" i="34"/>
  <c r="C54" i="34"/>
  <c r="B54" i="34"/>
  <c r="A54" i="34"/>
  <c r="AC54" i="34" s="1"/>
  <c r="X53" i="34"/>
  <c r="T53" i="34"/>
  <c r="P53" i="34"/>
  <c r="L53" i="34"/>
  <c r="C53" i="34"/>
  <c r="B53" i="34"/>
  <c r="A53" i="34"/>
  <c r="AC53" i="34" s="1"/>
  <c r="X52" i="34"/>
  <c r="Y52" i="34" s="1"/>
  <c r="T52" i="34"/>
  <c r="P52" i="34"/>
  <c r="L52" i="34"/>
  <c r="C52" i="34"/>
  <c r="B52" i="34"/>
  <c r="A52" i="34"/>
  <c r="AC52" i="34" s="1"/>
  <c r="X51" i="34"/>
  <c r="Y51" i="34" s="1"/>
  <c r="T51" i="34"/>
  <c r="P51" i="34"/>
  <c r="L51" i="34"/>
  <c r="C51" i="34"/>
  <c r="B51" i="34"/>
  <c r="A51" i="34"/>
  <c r="AC51" i="34" s="1"/>
  <c r="X50" i="34"/>
  <c r="T50" i="34"/>
  <c r="P50" i="34"/>
  <c r="L50" i="34"/>
  <c r="C50" i="34"/>
  <c r="B50" i="34"/>
  <c r="A50" i="34"/>
  <c r="AC50" i="34" s="1"/>
  <c r="X49" i="34"/>
  <c r="Y49" i="34" s="1"/>
  <c r="T49" i="34"/>
  <c r="P49" i="34"/>
  <c r="L49" i="34"/>
  <c r="C49" i="34"/>
  <c r="B49" i="34"/>
  <c r="A49" i="34"/>
  <c r="AC49" i="34" s="1"/>
  <c r="X48" i="34"/>
  <c r="T48" i="34"/>
  <c r="P48" i="34"/>
  <c r="L48" i="34"/>
  <c r="C48" i="34"/>
  <c r="B48" i="34"/>
  <c r="A48" i="34"/>
  <c r="AC48" i="34" s="1"/>
  <c r="X47" i="34"/>
  <c r="T47" i="34"/>
  <c r="P47" i="34"/>
  <c r="L47" i="34"/>
  <c r="C47" i="34"/>
  <c r="B47" i="34"/>
  <c r="A47" i="34"/>
  <c r="AC47" i="34" s="1"/>
  <c r="X46" i="34"/>
  <c r="Y46" i="34" s="1"/>
  <c r="T46" i="34"/>
  <c r="P46" i="34"/>
  <c r="L46" i="34"/>
  <c r="C46" i="34"/>
  <c r="B46" i="34"/>
  <c r="A46" i="34"/>
  <c r="AC46" i="34" s="1"/>
  <c r="X45" i="34"/>
  <c r="T45" i="34"/>
  <c r="Y45" i="34" s="1"/>
  <c r="P45" i="34"/>
  <c r="L45" i="34"/>
  <c r="C45" i="34"/>
  <c r="B45" i="34"/>
  <c r="A45" i="34"/>
  <c r="AC45" i="34" s="1"/>
  <c r="X44" i="34"/>
  <c r="T44" i="34"/>
  <c r="P44" i="34"/>
  <c r="L44" i="34"/>
  <c r="C44" i="34"/>
  <c r="B44" i="34"/>
  <c r="A44" i="34"/>
  <c r="AC44" i="34" s="1"/>
  <c r="X43" i="34"/>
  <c r="T43" i="34"/>
  <c r="Y43" i="34" s="1"/>
  <c r="P43" i="34"/>
  <c r="L43" i="34"/>
  <c r="C43" i="34"/>
  <c r="B43" i="34"/>
  <c r="A43" i="34"/>
  <c r="AC43" i="34" s="1"/>
  <c r="X42" i="34"/>
  <c r="T42" i="34"/>
  <c r="Y42" i="34" s="1"/>
  <c r="P42" i="34"/>
  <c r="L42" i="34"/>
  <c r="C42" i="34"/>
  <c r="B42" i="34"/>
  <c r="A42" i="34"/>
  <c r="AC42" i="34" s="1"/>
  <c r="X41" i="34"/>
  <c r="Y41" i="34" s="1"/>
  <c r="T41" i="34"/>
  <c r="P41" i="34"/>
  <c r="L41" i="34"/>
  <c r="C41" i="34"/>
  <c r="B41" i="34"/>
  <c r="A41" i="34"/>
  <c r="AC41" i="34" s="1"/>
  <c r="X40" i="34"/>
  <c r="T40" i="34"/>
  <c r="P40" i="34"/>
  <c r="L40" i="34"/>
  <c r="C40" i="34"/>
  <c r="B40" i="34"/>
  <c r="A40" i="34"/>
  <c r="AC40" i="34" s="1"/>
  <c r="X39" i="34"/>
  <c r="T39" i="34"/>
  <c r="Y39" i="34" s="1"/>
  <c r="P39" i="34"/>
  <c r="L39" i="34"/>
  <c r="C39" i="34"/>
  <c r="B39" i="34"/>
  <c r="A39" i="34"/>
  <c r="AC39" i="34" s="1"/>
  <c r="X38" i="34"/>
  <c r="T38" i="34"/>
  <c r="P38" i="34"/>
  <c r="L38" i="34"/>
  <c r="C38" i="34"/>
  <c r="B38" i="34"/>
  <c r="A38" i="34"/>
  <c r="AC38" i="34" s="1"/>
  <c r="X37" i="34"/>
  <c r="T37" i="34"/>
  <c r="P37" i="34"/>
  <c r="L37" i="34"/>
  <c r="C37" i="34"/>
  <c r="B37" i="34"/>
  <c r="A37" i="34"/>
  <c r="AC37" i="34" s="1"/>
  <c r="X36" i="34"/>
  <c r="Y36" i="34" s="1"/>
  <c r="T36" i="34"/>
  <c r="P36" i="34"/>
  <c r="L36" i="34"/>
  <c r="C36" i="34"/>
  <c r="B36" i="34"/>
  <c r="A36" i="34"/>
  <c r="AC36" i="34" s="1"/>
  <c r="X35" i="34"/>
  <c r="Y35" i="34" s="1"/>
  <c r="T35" i="34"/>
  <c r="P35" i="34"/>
  <c r="L35" i="34"/>
  <c r="C35" i="34"/>
  <c r="B35" i="34"/>
  <c r="A35" i="34"/>
  <c r="AC35" i="34" s="1"/>
  <c r="X34" i="34"/>
  <c r="Y34" i="34" s="1"/>
  <c r="T34" i="34"/>
  <c r="P34" i="34"/>
  <c r="L34" i="34"/>
  <c r="C34" i="34"/>
  <c r="B34" i="34"/>
  <c r="A34" i="34"/>
  <c r="AC34" i="34" s="1"/>
  <c r="X33" i="34"/>
  <c r="Y33" i="34" s="1"/>
  <c r="T33" i="34"/>
  <c r="P33" i="34"/>
  <c r="L33" i="34"/>
  <c r="C33" i="34"/>
  <c r="B33" i="34"/>
  <c r="A33" i="34"/>
  <c r="AC33" i="34" s="1"/>
  <c r="X32" i="34"/>
  <c r="T32" i="34"/>
  <c r="P32" i="34"/>
  <c r="L32" i="34"/>
  <c r="C32" i="34"/>
  <c r="B32" i="34"/>
  <c r="A32" i="34"/>
  <c r="AC32" i="34" s="1"/>
  <c r="X31" i="34"/>
  <c r="T31" i="34"/>
  <c r="P31" i="34"/>
  <c r="L31" i="34"/>
  <c r="C31" i="34"/>
  <c r="B31" i="34"/>
  <c r="A31" i="34"/>
  <c r="AC31" i="34" s="1"/>
  <c r="X30" i="34"/>
  <c r="Y30" i="34" s="1"/>
  <c r="T30" i="34"/>
  <c r="P30" i="34"/>
  <c r="L30" i="34"/>
  <c r="C30" i="34"/>
  <c r="B30" i="34"/>
  <c r="A30" i="34"/>
  <c r="AC30" i="34" s="1"/>
  <c r="X29" i="34"/>
  <c r="T29" i="34"/>
  <c r="P29" i="34"/>
  <c r="L29" i="34"/>
  <c r="C29" i="34"/>
  <c r="B29" i="34"/>
  <c r="A29" i="34"/>
  <c r="AC29" i="34" s="1"/>
  <c r="X28" i="34"/>
  <c r="T28" i="34"/>
  <c r="P28" i="34"/>
  <c r="L28" i="34"/>
  <c r="C28" i="34"/>
  <c r="B28" i="34"/>
  <c r="A28" i="34"/>
  <c r="AC28" i="34" s="1"/>
  <c r="X27" i="34"/>
  <c r="Y27" i="34" s="1"/>
  <c r="T27" i="34"/>
  <c r="P27" i="34"/>
  <c r="L27" i="34"/>
  <c r="C27" i="34"/>
  <c r="B27" i="34"/>
  <c r="A27" i="34"/>
  <c r="AC27" i="34" s="1"/>
  <c r="X26" i="34"/>
  <c r="Y26" i="34" s="1"/>
  <c r="T26" i="34"/>
  <c r="P26" i="34"/>
  <c r="L26" i="34"/>
  <c r="C26" i="34"/>
  <c r="B26" i="34"/>
  <c r="A26" i="34"/>
  <c r="AC26" i="34" s="1"/>
  <c r="X25" i="34"/>
  <c r="T25" i="34"/>
  <c r="P25" i="34"/>
  <c r="Y25" i="34" s="1"/>
  <c r="L25" i="34"/>
  <c r="C25" i="34"/>
  <c r="B25" i="34"/>
  <c r="A25" i="34"/>
  <c r="AC25" i="34" s="1"/>
  <c r="X24" i="34"/>
  <c r="T24" i="34"/>
  <c r="P24" i="34"/>
  <c r="L24" i="34"/>
  <c r="C24" i="34"/>
  <c r="B24" i="34"/>
  <c r="A24" i="34"/>
  <c r="AC24" i="34" s="1"/>
  <c r="X23" i="34"/>
  <c r="Y23" i="34" s="1"/>
  <c r="T23" i="34"/>
  <c r="P23" i="34"/>
  <c r="L23" i="34"/>
  <c r="C23" i="34"/>
  <c r="B23" i="34"/>
  <c r="A23" i="34"/>
  <c r="AC23" i="34" s="1"/>
  <c r="X22" i="34"/>
  <c r="T22" i="34"/>
  <c r="P22" i="34"/>
  <c r="L22" i="34"/>
  <c r="C22" i="34"/>
  <c r="B22" i="34"/>
  <c r="A22" i="34"/>
  <c r="AC22" i="34" s="1"/>
  <c r="X21" i="34"/>
  <c r="T21" i="34"/>
  <c r="P21" i="34"/>
  <c r="L21" i="34"/>
  <c r="C21" i="34"/>
  <c r="B21" i="34"/>
  <c r="A21" i="34"/>
  <c r="AC21" i="34" s="1"/>
  <c r="X20" i="34"/>
  <c r="T20" i="34"/>
  <c r="P20" i="34"/>
  <c r="L20" i="34"/>
  <c r="C20" i="34"/>
  <c r="B20" i="34"/>
  <c r="A20" i="34"/>
  <c r="AC20" i="34" s="1"/>
  <c r="Y19" i="34"/>
  <c r="X19" i="34"/>
  <c r="T19" i="34"/>
  <c r="P19" i="34"/>
  <c r="L19" i="34"/>
  <c r="C19" i="34"/>
  <c r="B19" i="34"/>
  <c r="A19" i="34"/>
  <c r="AC19" i="34" s="1"/>
  <c r="AC18" i="34"/>
  <c r="X18" i="34"/>
  <c r="T18" i="34"/>
  <c r="P18" i="34"/>
  <c r="L18" i="34"/>
  <c r="C18" i="34"/>
  <c r="B18" i="34"/>
  <c r="A18" i="34"/>
  <c r="X17" i="34"/>
  <c r="T17" i="34"/>
  <c r="P17" i="34"/>
  <c r="L17" i="34"/>
  <c r="C17" i="34"/>
  <c r="B17" i="34"/>
  <c r="A17" i="34"/>
  <c r="AC17" i="34" s="1"/>
  <c r="X16" i="34"/>
  <c r="T16" i="34"/>
  <c r="P16" i="34"/>
  <c r="L16" i="34"/>
  <c r="C16" i="34"/>
  <c r="B16" i="34"/>
  <c r="A16" i="34"/>
  <c r="AC16" i="34" s="1"/>
  <c r="X15" i="34"/>
  <c r="T15" i="34"/>
  <c r="P15" i="34"/>
  <c r="L15" i="34"/>
  <c r="C15" i="34"/>
  <c r="B15" i="34"/>
  <c r="A15" i="34"/>
  <c r="AC15" i="34" s="1"/>
  <c r="X14" i="34"/>
  <c r="T14" i="34"/>
  <c r="P14" i="34"/>
  <c r="L14" i="34"/>
  <c r="C14" i="34"/>
  <c r="B14" i="34"/>
  <c r="A14" i="34"/>
  <c r="AC14" i="34" s="1"/>
  <c r="X65" i="33"/>
  <c r="T65" i="33"/>
  <c r="P65" i="33"/>
  <c r="L65" i="33"/>
  <c r="C65" i="33"/>
  <c r="B65" i="33"/>
  <c r="A65" i="33"/>
  <c r="AC65" i="33" s="1"/>
  <c r="X64" i="33"/>
  <c r="Y64" i="33" s="1"/>
  <c r="T64" i="33"/>
  <c r="P64" i="33"/>
  <c r="L64" i="33"/>
  <c r="C64" i="33"/>
  <c r="B64" i="33"/>
  <c r="A64" i="33"/>
  <c r="AC64" i="33" s="1"/>
  <c r="X63" i="33"/>
  <c r="T63" i="33"/>
  <c r="P63" i="33"/>
  <c r="L63" i="33"/>
  <c r="C63" i="33"/>
  <c r="B63" i="33"/>
  <c r="A63" i="33"/>
  <c r="AC63" i="33" s="1"/>
  <c r="X62" i="33"/>
  <c r="T62" i="33"/>
  <c r="P62" i="33"/>
  <c r="L62" i="33"/>
  <c r="C62" i="33"/>
  <c r="B62" i="33"/>
  <c r="A62" i="33"/>
  <c r="AC62" i="33" s="1"/>
  <c r="X61" i="33"/>
  <c r="Y61" i="33" s="1"/>
  <c r="T61" i="33"/>
  <c r="P61" i="33"/>
  <c r="L61" i="33"/>
  <c r="C61" i="33"/>
  <c r="B61" i="33"/>
  <c r="A61" i="33"/>
  <c r="AC61" i="33" s="1"/>
  <c r="X60" i="33"/>
  <c r="T60" i="33"/>
  <c r="P60" i="33"/>
  <c r="L60" i="33"/>
  <c r="C60" i="33"/>
  <c r="B60" i="33"/>
  <c r="A60" i="33"/>
  <c r="AC60" i="33" s="1"/>
  <c r="AC59" i="33"/>
  <c r="X59" i="33"/>
  <c r="T59" i="33"/>
  <c r="P59" i="33"/>
  <c r="L59" i="33"/>
  <c r="C59" i="33"/>
  <c r="B59" i="33"/>
  <c r="A59" i="33"/>
  <c r="X58" i="33"/>
  <c r="T58" i="33"/>
  <c r="Y58" i="33" s="1"/>
  <c r="P58" i="33"/>
  <c r="L58" i="33"/>
  <c r="C58" i="33"/>
  <c r="B58" i="33"/>
  <c r="A58" i="33"/>
  <c r="AC58" i="33" s="1"/>
  <c r="X57" i="33"/>
  <c r="T57" i="33"/>
  <c r="P57" i="33"/>
  <c r="Y57" i="33" s="1"/>
  <c r="L57" i="33"/>
  <c r="C57" i="33"/>
  <c r="B57" i="33"/>
  <c r="A57" i="33"/>
  <c r="AC57" i="33" s="1"/>
  <c r="X56" i="33"/>
  <c r="T56" i="33"/>
  <c r="P56" i="33"/>
  <c r="L56" i="33"/>
  <c r="C56" i="33"/>
  <c r="B56" i="33"/>
  <c r="A56" i="33"/>
  <c r="AC56" i="33" s="1"/>
  <c r="X55" i="33"/>
  <c r="T55" i="33"/>
  <c r="P55" i="33"/>
  <c r="L55" i="33"/>
  <c r="C55" i="33"/>
  <c r="B55" i="33"/>
  <c r="A55" i="33"/>
  <c r="AC55" i="33" s="1"/>
  <c r="X54" i="33"/>
  <c r="Y54" i="33" s="1"/>
  <c r="T54" i="33"/>
  <c r="P54" i="33"/>
  <c r="L54" i="33"/>
  <c r="C54" i="33"/>
  <c r="B54" i="33"/>
  <c r="A54" i="33"/>
  <c r="AC54" i="33" s="1"/>
  <c r="X53" i="33"/>
  <c r="T53" i="33"/>
  <c r="P53" i="33"/>
  <c r="L53" i="33"/>
  <c r="C53" i="33"/>
  <c r="B53" i="33"/>
  <c r="A53" i="33"/>
  <c r="AC53" i="33" s="1"/>
  <c r="X52" i="33"/>
  <c r="T52" i="33"/>
  <c r="P52" i="33"/>
  <c r="L52" i="33"/>
  <c r="C52" i="33"/>
  <c r="B52" i="33"/>
  <c r="A52" i="33"/>
  <c r="AC52" i="33" s="1"/>
  <c r="X51" i="33"/>
  <c r="Y51" i="33" s="1"/>
  <c r="T51" i="33"/>
  <c r="P51" i="33"/>
  <c r="L51" i="33"/>
  <c r="C51" i="33"/>
  <c r="B51" i="33"/>
  <c r="A51" i="33"/>
  <c r="AC51" i="33" s="1"/>
  <c r="X50" i="33"/>
  <c r="Y50" i="33" s="1"/>
  <c r="T50" i="33"/>
  <c r="P50" i="33"/>
  <c r="L50" i="33"/>
  <c r="C50" i="33"/>
  <c r="B50" i="33"/>
  <c r="A50" i="33"/>
  <c r="AC50" i="33" s="1"/>
  <c r="X49" i="33"/>
  <c r="T49" i="33"/>
  <c r="Y49" i="33" s="1"/>
  <c r="P49" i="33"/>
  <c r="L49" i="33"/>
  <c r="C49" i="33"/>
  <c r="B49" i="33"/>
  <c r="A49" i="33"/>
  <c r="AC49" i="33" s="1"/>
  <c r="X48" i="33"/>
  <c r="T48" i="33"/>
  <c r="P48" i="33"/>
  <c r="L48" i="33"/>
  <c r="C48" i="33"/>
  <c r="B48" i="33"/>
  <c r="A48" i="33"/>
  <c r="AC48" i="33" s="1"/>
  <c r="X47" i="33"/>
  <c r="T47" i="33"/>
  <c r="P47" i="33"/>
  <c r="L47" i="33"/>
  <c r="C47" i="33"/>
  <c r="B47" i="33"/>
  <c r="A47" i="33"/>
  <c r="AC47" i="33" s="1"/>
  <c r="X46" i="33"/>
  <c r="T46" i="33"/>
  <c r="P46" i="33"/>
  <c r="L46" i="33"/>
  <c r="C46" i="33"/>
  <c r="B46" i="33"/>
  <c r="A46" i="33"/>
  <c r="AC46" i="33" s="1"/>
  <c r="X45" i="33"/>
  <c r="Y45" i="33" s="1"/>
  <c r="T45" i="33"/>
  <c r="P45" i="33"/>
  <c r="L45" i="33"/>
  <c r="C45" i="33"/>
  <c r="B45" i="33"/>
  <c r="A45" i="33"/>
  <c r="AC45" i="33" s="1"/>
  <c r="X44" i="33"/>
  <c r="T44" i="33"/>
  <c r="P44" i="33"/>
  <c r="L44" i="33"/>
  <c r="C44" i="33"/>
  <c r="B44" i="33"/>
  <c r="A44" i="33"/>
  <c r="AC44" i="33" s="1"/>
  <c r="X43" i="33"/>
  <c r="T43" i="33"/>
  <c r="P43" i="33"/>
  <c r="L43" i="33"/>
  <c r="C43" i="33"/>
  <c r="B43" i="33"/>
  <c r="A43" i="33"/>
  <c r="AC43" i="33" s="1"/>
  <c r="X42" i="33"/>
  <c r="T42" i="33"/>
  <c r="P42" i="33"/>
  <c r="Y42" i="33" s="1"/>
  <c r="L42" i="33"/>
  <c r="C42" i="33"/>
  <c r="B42" i="33"/>
  <c r="A42" i="33"/>
  <c r="AC42" i="33" s="1"/>
  <c r="AC41" i="33"/>
  <c r="X41" i="33"/>
  <c r="T41" i="33"/>
  <c r="P41" i="33"/>
  <c r="L41" i="33"/>
  <c r="C41" i="33"/>
  <c r="B41" i="33"/>
  <c r="A41" i="33"/>
  <c r="X40" i="33"/>
  <c r="T40" i="33"/>
  <c r="P40" i="33"/>
  <c r="L40" i="33"/>
  <c r="C40" i="33"/>
  <c r="B40" i="33"/>
  <c r="A40" i="33"/>
  <c r="AC40" i="33" s="1"/>
  <c r="X39" i="33"/>
  <c r="T39" i="33"/>
  <c r="P39" i="33"/>
  <c r="L39" i="33"/>
  <c r="C39" i="33"/>
  <c r="B39" i="33"/>
  <c r="A39" i="33"/>
  <c r="AC39" i="33" s="1"/>
  <c r="X38" i="33"/>
  <c r="T38" i="33"/>
  <c r="P38" i="33"/>
  <c r="L38" i="33"/>
  <c r="C38" i="33"/>
  <c r="B38" i="33"/>
  <c r="A38" i="33"/>
  <c r="AC38" i="33" s="1"/>
  <c r="X37" i="33"/>
  <c r="T37" i="33"/>
  <c r="P37" i="33"/>
  <c r="L37" i="33"/>
  <c r="C37" i="33"/>
  <c r="B37" i="33"/>
  <c r="A37" i="33"/>
  <c r="AC37" i="33" s="1"/>
  <c r="X36" i="33"/>
  <c r="T36" i="33"/>
  <c r="P36" i="33"/>
  <c r="L36" i="33"/>
  <c r="C36" i="33"/>
  <c r="B36" i="33"/>
  <c r="A36" i="33"/>
  <c r="AC36" i="33" s="1"/>
  <c r="X35" i="33"/>
  <c r="Y35" i="33" s="1"/>
  <c r="T35" i="33"/>
  <c r="P35" i="33"/>
  <c r="L35" i="33"/>
  <c r="C35" i="33"/>
  <c r="B35" i="33"/>
  <c r="A35" i="33"/>
  <c r="AC35" i="33" s="1"/>
  <c r="X34" i="33"/>
  <c r="Y34" i="33" s="1"/>
  <c r="T34" i="33"/>
  <c r="P34" i="33"/>
  <c r="L34" i="33"/>
  <c r="C34" i="33"/>
  <c r="B34" i="33"/>
  <c r="A34" i="33"/>
  <c r="AC34" i="33" s="1"/>
  <c r="X33" i="33"/>
  <c r="T33" i="33"/>
  <c r="P33" i="33"/>
  <c r="L33" i="33"/>
  <c r="C33" i="33"/>
  <c r="B33" i="33"/>
  <c r="A33" i="33"/>
  <c r="AC33" i="33" s="1"/>
  <c r="X32" i="33"/>
  <c r="T32" i="33"/>
  <c r="P32" i="33"/>
  <c r="Y32" i="33" s="1"/>
  <c r="L32" i="33"/>
  <c r="C32" i="33"/>
  <c r="B32" i="33"/>
  <c r="A32" i="33"/>
  <c r="AC32" i="33" s="1"/>
  <c r="X31" i="33"/>
  <c r="T31" i="33"/>
  <c r="P31" i="33"/>
  <c r="L31" i="33"/>
  <c r="C31" i="33"/>
  <c r="B31" i="33"/>
  <c r="A31" i="33"/>
  <c r="AC31" i="33" s="1"/>
  <c r="X30" i="33"/>
  <c r="T30" i="33"/>
  <c r="P30" i="33"/>
  <c r="L30" i="33"/>
  <c r="C30" i="33"/>
  <c r="B30" i="33"/>
  <c r="A30" i="33"/>
  <c r="AC30" i="33" s="1"/>
  <c r="X29" i="33"/>
  <c r="T29" i="33"/>
  <c r="P29" i="33"/>
  <c r="L29" i="33"/>
  <c r="C29" i="33"/>
  <c r="B29" i="33"/>
  <c r="A29" i="33"/>
  <c r="AC29" i="33" s="1"/>
  <c r="X28" i="33"/>
  <c r="T28" i="33"/>
  <c r="P28" i="33"/>
  <c r="L28" i="33"/>
  <c r="C28" i="33"/>
  <c r="B28" i="33"/>
  <c r="A28" i="33"/>
  <c r="AC28" i="33" s="1"/>
  <c r="X27" i="33"/>
  <c r="T27" i="33"/>
  <c r="P27" i="33"/>
  <c r="L27" i="33"/>
  <c r="C27" i="33"/>
  <c r="B27" i="33"/>
  <c r="A27" i="33"/>
  <c r="AC27" i="33" s="1"/>
  <c r="Y26" i="33"/>
  <c r="X26" i="33"/>
  <c r="T26" i="33"/>
  <c r="P26" i="33"/>
  <c r="L26" i="33"/>
  <c r="C26" i="33"/>
  <c r="B26" i="33"/>
  <c r="A26" i="33"/>
  <c r="AC26" i="33" s="1"/>
  <c r="X25" i="33"/>
  <c r="Y25" i="33" s="1"/>
  <c r="T25" i="33"/>
  <c r="P25" i="33"/>
  <c r="L25" i="33"/>
  <c r="C25" i="33"/>
  <c r="B25" i="33"/>
  <c r="A25" i="33"/>
  <c r="AC25" i="33" s="1"/>
  <c r="X24" i="33"/>
  <c r="T24" i="33"/>
  <c r="P24" i="33"/>
  <c r="L24" i="33"/>
  <c r="C24" i="33"/>
  <c r="B24" i="33"/>
  <c r="A24" i="33"/>
  <c r="AC24" i="33" s="1"/>
  <c r="X23" i="33"/>
  <c r="T23" i="33"/>
  <c r="P23" i="33"/>
  <c r="L23" i="33"/>
  <c r="C23" i="33"/>
  <c r="B23" i="33"/>
  <c r="A23" i="33"/>
  <c r="AC23" i="33" s="1"/>
  <c r="X22" i="33"/>
  <c r="Y22" i="33" s="1"/>
  <c r="T22" i="33"/>
  <c r="P22" i="33"/>
  <c r="L22" i="33"/>
  <c r="C22" i="33"/>
  <c r="B22" i="33"/>
  <c r="A22" i="33"/>
  <c r="AC22" i="33" s="1"/>
  <c r="X21" i="33"/>
  <c r="T21" i="33"/>
  <c r="P21" i="33"/>
  <c r="L21" i="33"/>
  <c r="C21" i="33"/>
  <c r="B21" i="33"/>
  <c r="A21" i="33"/>
  <c r="AC21" i="33" s="1"/>
  <c r="X20" i="33"/>
  <c r="T20" i="33"/>
  <c r="P20" i="33"/>
  <c r="L20" i="33"/>
  <c r="C20" i="33"/>
  <c r="B20" i="33"/>
  <c r="A20" i="33"/>
  <c r="AC20" i="33" s="1"/>
  <c r="X19" i="33"/>
  <c r="T19" i="33"/>
  <c r="P19" i="33"/>
  <c r="L19" i="33"/>
  <c r="C19" i="33"/>
  <c r="B19" i="33"/>
  <c r="A19" i="33"/>
  <c r="AC19" i="33" s="1"/>
  <c r="X18" i="33"/>
  <c r="Y18" i="33" s="1"/>
  <c r="T18" i="33"/>
  <c r="P18" i="33"/>
  <c r="L18" i="33"/>
  <c r="C18" i="33"/>
  <c r="B18" i="33"/>
  <c r="A18" i="33"/>
  <c r="AC18" i="33" s="1"/>
  <c r="X17" i="33"/>
  <c r="T17" i="33"/>
  <c r="P17" i="33"/>
  <c r="L17" i="33"/>
  <c r="C17" i="33"/>
  <c r="B17" i="33"/>
  <c r="A17" i="33"/>
  <c r="AC17" i="33" s="1"/>
  <c r="X16" i="33"/>
  <c r="T16" i="33"/>
  <c r="P16" i="33"/>
  <c r="L16" i="33"/>
  <c r="C16" i="33"/>
  <c r="B16" i="33"/>
  <c r="A16" i="33"/>
  <c r="AC16" i="33" s="1"/>
  <c r="X15" i="33"/>
  <c r="T15" i="33"/>
  <c r="P15" i="33"/>
  <c r="L15" i="33"/>
  <c r="C15" i="33"/>
  <c r="B15" i="33"/>
  <c r="A15" i="33"/>
  <c r="AC15" i="33" s="1"/>
  <c r="X14" i="33"/>
  <c r="T14" i="33"/>
  <c r="P14" i="33"/>
  <c r="L14" i="33"/>
  <c r="C14" i="33"/>
  <c r="B14" i="33"/>
  <c r="A14" i="33"/>
  <c r="AC14" i="33" s="1"/>
  <c r="Y65" i="32"/>
  <c r="X65" i="32"/>
  <c r="T65" i="32"/>
  <c r="P65" i="32"/>
  <c r="L65" i="32"/>
  <c r="C65" i="32"/>
  <c r="B65" i="32"/>
  <c r="A65" i="32"/>
  <c r="AC65" i="32" s="1"/>
  <c r="X64" i="32"/>
  <c r="T64" i="32"/>
  <c r="P64" i="32"/>
  <c r="L64" i="32"/>
  <c r="C64" i="32"/>
  <c r="B64" i="32"/>
  <c r="A64" i="32"/>
  <c r="AC64" i="32" s="1"/>
  <c r="X63" i="32"/>
  <c r="Y63" i="32" s="1"/>
  <c r="T63" i="32"/>
  <c r="P63" i="32"/>
  <c r="L63" i="32"/>
  <c r="C63" i="32"/>
  <c r="B63" i="32"/>
  <c r="A63" i="32"/>
  <c r="AC63" i="32" s="1"/>
  <c r="X62" i="32"/>
  <c r="T62" i="32"/>
  <c r="Y62" i="32" s="1"/>
  <c r="P62" i="32"/>
  <c r="L62" i="32"/>
  <c r="C62" i="32"/>
  <c r="B62" i="32"/>
  <c r="A62" i="32"/>
  <c r="AC62" i="32" s="1"/>
  <c r="X61" i="32"/>
  <c r="T61" i="32"/>
  <c r="P61" i="32"/>
  <c r="L61" i="32"/>
  <c r="C61" i="32"/>
  <c r="B61" i="32"/>
  <c r="A61" i="32"/>
  <c r="AC61" i="32" s="1"/>
  <c r="X60" i="32"/>
  <c r="Y60" i="32" s="1"/>
  <c r="T60" i="32"/>
  <c r="P60" i="32"/>
  <c r="L60" i="32"/>
  <c r="C60" i="32"/>
  <c r="B60" i="32"/>
  <c r="A60" i="32"/>
  <c r="AC60" i="32" s="1"/>
  <c r="X59" i="32"/>
  <c r="Y59" i="32" s="1"/>
  <c r="T59" i="32"/>
  <c r="P59" i="32"/>
  <c r="L59" i="32"/>
  <c r="C59" i="32"/>
  <c r="B59" i="32"/>
  <c r="A59" i="32"/>
  <c r="AC59" i="32" s="1"/>
  <c r="X58" i="32"/>
  <c r="T58" i="32"/>
  <c r="P58" i="32"/>
  <c r="L58" i="32"/>
  <c r="C58" i="32"/>
  <c r="B58" i="32"/>
  <c r="A58" i="32"/>
  <c r="AC58" i="32" s="1"/>
  <c r="X57" i="32"/>
  <c r="Y57" i="32" s="1"/>
  <c r="T57" i="32"/>
  <c r="P57" i="32"/>
  <c r="L57" i="32"/>
  <c r="C57" i="32"/>
  <c r="B57" i="32"/>
  <c r="A57" i="32"/>
  <c r="AC57" i="32" s="1"/>
  <c r="X56" i="32"/>
  <c r="T56" i="32"/>
  <c r="P56" i="32"/>
  <c r="L56" i="32"/>
  <c r="C56" i="32"/>
  <c r="B56" i="32"/>
  <c r="A56" i="32"/>
  <c r="AC56" i="32" s="1"/>
  <c r="X55" i="32"/>
  <c r="Y55" i="32" s="1"/>
  <c r="T55" i="32"/>
  <c r="P55" i="32"/>
  <c r="L55" i="32"/>
  <c r="C55" i="32"/>
  <c r="B55" i="32"/>
  <c r="A55" i="32"/>
  <c r="AC55" i="32" s="1"/>
  <c r="X54" i="32"/>
  <c r="T54" i="32"/>
  <c r="P54" i="32"/>
  <c r="L54" i="32"/>
  <c r="C54" i="32"/>
  <c r="B54" i="32"/>
  <c r="A54" i="32"/>
  <c r="AC54" i="32" s="1"/>
  <c r="X53" i="32"/>
  <c r="Y53" i="32" s="1"/>
  <c r="T53" i="32"/>
  <c r="P53" i="32"/>
  <c r="L53" i="32"/>
  <c r="C53" i="32"/>
  <c r="B53" i="32"/>
  <c r="A53" i="32"/>
  <c r="AC53" i="32" s="1"/>
  <c r="X52" i="32"/>
  <c r="T52" i="32"/>
  <c r="P52" i="32"/>
  <c r="L52" i="32"/>
  <c r="C52" i="32"/>
  <c r="B52" i="32"/>
  <c r="A52" i="32"/>
  <c r="AC52" i="32" s="1"/>
  <c r="X51" i="32"/>
  <c r="T51" i="32"/>
  <c r="Y51" i="32" s="1"/>
  <c r="P51" i="32"/>
  <c r="L51" i="32"/>
  <c r="C51" i="32"/>
  <c r="B51" i="32"/>
  <c r="A51" i="32"/>
  <c r="AC51" i="32" s="1"/>
  <c r="X50" i="32"/>
  <c r="T50" i="32"/>
  <c r="P50" i="32"/>
  <c r="L50" i="32"/>
  <c r="C50" i="32"/>
  <c r="B50" i="32"/>
  <c r="A50" i="32"/>
  <c r="AC50" i="32" s="1"/>
  <c r="X49" i="32"/>
  <c r="T49" i="32"/>
  <c r="P49" i="32"/>
  <c r="Y49" i="32" s="1"/>
  <c r="L49" i="32"/>
  <c r="C49" i="32"/>
  <c r="B49" i="32"/>
  <c r="A49" i="32"/>
  <c r="AC49" i="32" s="1"/>
  <c r="X48" i="32"/>
  <c r="Y48" i="32" s="1"/>
  <c r="T48" i="32"/>
  <c r="P48" i="32"/>
  <c r="L48" i="32"/>
  <c r="C48" i="32"/>
  <c r="B48" i="32"/>
  <c r="A48" i="32"/>
  <c r="AC48" i="32" s="1"/>
  <c r="X47" i="32"/>
  <c r="T47" i="32"/>
  <c r="P47" i="32"/>
  <c r="L47" i="32"/>
  <c r="C47" i="32"/>
  <c r="B47" i="32"/>
  <c r="A47" i="32"/>
  <c r="AC47" i="32" s="1"/>
  <c r="X46" i="32"/>
  <c r="T46" i="32"/>
  <c r="P46" i="32"/>
  <c r="L46" i="32"/>
  <c r="C46" i="32"/>
  <c r="B46" i="32"/>
  <c r="A46" i="32"/>
  <c r="AC46" i="32" s="1"/>
  <c r="X45" i="32"/>
  <c r="T45" i="32"/>
  <c r="P45" i="32"/>
  <c r="L45" i="32"/>
  <c r="C45" i="32"/>
  <c r="B45" i="32"/>
  <c r="A45" i="32"/>
  <c r="AC45" i="32" s="1"/>
  <c r="X44" i="32"/>
  <c r="Y44" i="32" s="1"/>
  <c r="T44" i="32"/>
  <c r="P44" i="32"/>
  <c r="L44" i="32"/>
  <c r="C44" i="32"/>
  <c r="B44" i="32"/>
  <c r="A44" i="32"/>
  <c r="AC44" i="32" s="1"/>
  <c r="Y43" i="32"/>
  <c r="X43" i="32"/>
  <c r="T43" i="32"/>
  <c r="P43" i="32"/>
  <c r="L43" i="32"/>
  <c r="C43" i="32"/>
  <c r="B43" i="32"/>
  <c r="A43" i="32"/>
  <c r="AC43" i="32" s="1"/>
  <c r="X42" i="32"/>
  <c r="Y42" i="32" s="1"/>
  <c r="T42" i="32"/>
  <c r="P42" i="32"/>
  <c r="L42" i="32"/>
  <c r="C42" i="32"/>
  <c r="B42" i="32"/>
  <c r="A42" i="32"/>
  <c r="AC42" i="32" s="1"/>
  <c r="X41" i="32"/>
  <c r="Y41" i="32" s="1"/>
  <c r="T41" i="32"/>
  <c r="P41" i="32"/>
  <c r="L41" i="32"/>
  <c r="C41" i="32"/>
  <c r="B41" i="32"/>
  <c r="A41" i="32"/>
  <c r="AC41" i="32" s="1"/>
  <c r="X40" i="32"/>
  <c r="Y40" i="32" s="1"/>
  <c r="T40" i="32"/>
  <c r="P40" i="32"/>
  <c r="L40" i="32"/>
  <c r="C40" i="32"/>
  <c r="B40" i="32"/>
  <c r="A40" i="32"/>
  <c r="AC40" i="32" s="1"/>
  <c r="X39" i="32"/>
  <c r="T39" i="32"/>
  <c r="P39" i="32"/>
  <c r="L39" i="32"/>
  <c r="C39" i="32"/>
  <c r="B39" i="32"/>
  <c r="A39" i="32"/>
  <c r="AC39" i="32" s="1"/>
  <c r="X38" i="32"/>
  <c r="T38" i="32"/>
  <c r="P38" i="32"/>
  <c r="L38" i="32"/>
  <c r="C38" i="32"/>
  <c r="B38" i="32"/>
  <c r="A38" i="32"/>
  <c r="AC38" i="32" s="1"/>
  <c r="X37" i="32"/>
  <c r="Y37" i="32" s="1"/>
  <c r="T37" i="32"/>
  <c r="P37" i="32"/>
  <c r="L37" i="32"/>
  <c r="C37" i="32"/>
  <c r="B37" i="32"/>
  <c r="A37" i="32"/>
  <c r="AC37" i="32" s="1"/>
  <c r="X36" i="32"/>
  <c r="T36" i="32"/>
  <c r="P36" i="32"/>
  <c r="L36" i="32"/>
  <c r="C36" i="32"/>
  <c r="B36" i="32"/>
  <c r="A36" i="32"/>
  <c r="AC36" i="32" s="1"/>
  <c r="X35" i="32"/>
  <c r="Y35" i="32" s="1"/>
  <c r="T35" i="32"/>
  <c r="P35" i="32"/>
  <c r="L35" i="32"/>
  <c r="C35" i="32"/>
  <c r="B35" i="32"/>
  <c r="A35" i="32"/>
  <c r="AC35" i="32" s="1"/>
  <c r="X34" i="32"/>
  <c r="T34" i="32"/>
  <c r="P34" i="32"/>
  <c r="L34" i="32"/>
  <c r="C34" i="32"/>
  <c r="B34" i="32"/>
  <c r="A34" i="32"/>
  <c r="AC34" i="32" s="1"/>
  <c r="X33" i="32"/>
  <c r="Y33" i="32" s="1"/>
  <c r="T33" i="32"/>
  <c r="P33" i="32"/>
  <c r="L33" i="32"/>
  <c r="C33" i="32"/>
  <c r="B33" i="32"/>
  <c r="A33" i="32"/>
  <c r="AC33" i="32" s="1"/>
  <c r="X32" i="32"/>
  <c r="Y32" i="32" s="1"/>
  <c r="T32" i="32"/>
  <c r="P32" i="32"/>
  <c r="L32" i="32"/>
  <c r="C32" i="32"/>
  <c r="B32" i="32"/>
  <c r="A32" i="32"/>
  <c r="AC32" i="32" s="1"/>
  <c r="X31" i="32"/>
  <c r="Y31" i="32" s="1"/>
  <c r="T31" i="32"/>
  <c r="P31" i="32"/>
  <c r="L31" i="32"/>
  <c r="C31" i="32"/>
  <c r="B31" i="32"/>
  <c r="A31" i="32"/>
  <c r="AC31" i="32" s="1"/>
  <c r="X30" i="32"/>
  <c r="T30" i="32"/>
  <c r="Y30" i="32" s="1"/>
  <c r="P30" i="32"/>
  <c r="L30" i="32"/>
  <c r="C30" i="32"/>
  <c r="B30" i="32"/>
  <c r="A30" i="32"/>
  <c r="AC30" i="32" s="1"/>
  <c r="X29" i="32"/>
  <c r="T29" i="32"/>
  <c r="P29" i="32"/>
  <c r="L29" i="32"/>
  <c r="C29" i="32"/>
  <c r="B29" i="32"/>
  <c r="A29" i="32"/>
  <c r="AC29" i="32" s="1"/>
  <c r="X28" i="32"/>
  <c r="T28" i="32"/>
  <c r="P28" i="32"/>
  <c r="L28" i="32"/>
  <c r="C28" i="32"/>
  <c r="B28" i="32"/>
  <c r="A28" i="32"/>
  <c r="AC28" i="32" s="1"/>
  <c r="X27" i="32"/>
  <c r="T27" i="32"/>
  <c r="P27" i="32"/>
  <c r="Y27" i="32" s="1"/>
  <c r="L27" i="32"/>
  <c r="C27" i="32"/>
  <c r="B27" i="32"/>
  <c r="A27" i="32"/>
  <c r="AC27" i="32" s="1"/>
  <c r="X26" i="32"/>
  <c r="Y26" i="32" s="1"/>
  <c r="T26" i="32"/>
  <c r="P26" i="32"/>
  <c r="L26" i="32"/>
  <c r="C26" i="32"/>
  <c r="B26" i="32"/>
  <c r="A26" i="32"/>
  <c r="AC26" i="32" s="1"/>
  <c r="X25" i="32"/>
  <c r="Y25" i="32" s="1"/>
  <c r="T25" i="32"/>
  <c r="P25" i="32"/>
  <c r="L25" i="32"/>
  <c r="C25" i="32"/>
  <c r="B25" i="32"/>
  <c r="A25" i="32"/>
  <c r="AC25" i="32" s="1"/>
  <c r="X24" i="32"/>
  <c r="Y24" i="32" s="1"/>
  <c r="T24" i="32"/>
  <c r="P24" i="32"/>
  <c r="L24" i="32"/>
  <c r="C24" i="32"/>
  <c r="B24" i="32"/>
  <c r="A24" i="32"/>
  <c r="AC24" i="32" s="1"/>
  <c r="X23" i="32"/>
  <c r="T23" i="32"/>
  <c r="P23" i="32"/>
  <c r="L23" i="32"/>
  <c r="C23" i="32"/>
  <c r="B23" i="32"/>
  <c r="A23" i="32"/>
  <c r="AC23" i="32" s="1"/>
  <c r="X22" i="32"/>
  <c r="T22" i="32"/>
  <c r="P22" i="32"/>
  <c r="L22" i="32"/>
  <c r="C22" i="32"/>
  <c r="B22" i="32"/>
  <c r="A22" i="32"/>
  <c r="AC22" i="32" s="1"/>
  <c r="X21" i="32"/>
  <c r="T21" i="32"/>
  <c r="P21" i="32"/>
  <c r="L21" i="32"/>
  <c r="C21" i="32"/>
  <c r="B21" i="32"/>
  <c r="A21" i="32"/>
  <c r="AC21" i="32" s="1"/>
  <c r="X20" i="32"/>
  <c r="Y20" i="32" s="1"/>
  <c r="T20" i="32"/>
  <c r="P20" i="32"/>
  <c r="L20" i="32"/>
  <c r="C20" i="32"/>
  <c r="B20" i="32"/>
  <c r="A20" i="32"/>
  <c r="AC20" i="32" s="1"/>
  <c r="X19" i="32"/>
  <c r="Y19" i="32" s="1"/>
  <c r="T19" i="32"/>
  <c r="P19" i="32"/>
  <c r="L19" i="32"/>
  <c r="C19" i="32"/>
  <c r="B19" i="32"/>
  <c r="A19" i="32"/>
  <c r="AC19" i="32" s="1"/>
  <c r="X18" i="32"/>
  <c r="T18" i="32"/>
  <c r="P18" i="32"/>
  <c r="L18" i="32"/>
  <c r="C18" i="32"/>
  <c r="B18" i="32"/>
  <c r="A18" i="32"/>
  <c r="AC18" i="32" s="1"/>
  <c r="X17" i="32"/>
  <c r="Y17" i="32" s="1"/>
  <c r="T17" i="32"/>
  <c r="P17" i="32"/>
  <c r="L17" i="32"/>
  <c r="C17" i="32"/>
  <c r="B17" i="32"/>
  <c r="A17" i="32"/>
  <c r="AC17" i="32" s="1"/>
  <c r="X16" i="32"/>
  <c r="T16" i="32"/>
  <c r="P16" i="32"/>
  <c r="L16" i="32"/>
  <c r="C16" i="32"/>
  <c r="B16" i="32"/>
  <c r="A16" i="32"/>
  <c r="AC16" i="32" s="1"/>
  <c r="X15" i="32"/>
  <c r="T15" i="32"/>
  <c r="P15" i="32"/>
  <c r="L15" i="32"/>
  <c r="C15" i="32"/>
  <c r="B15" i="32"/>
  <c r="A15" i="32"/>
  <c r="AC15" i="32" s="1"/>
  <c r="X14" i="32"/>
  <c r="T14" i="32"/>
  <c r="P14" i="32"/>
  <c r="L14" i="32"/>
  <c r="C14" i="32"/>
  <c r="B14" i="32"/>
  <c r="A14" i="32"/>
  <c r="AC14" i="32" s="1"/>
  <c r="B55" i="14"/>
  <c r="C55" i="14"/>
  <c r="BM55" i="14"/>
  <c r="B56" i="14"/>
  <c r="C56" i="14"/>
  <c r="BM56" i="14"/>
  <c r="B57" i="14"/>
  <c r="C57" i="14"/>
  <c r="B58" i="14"/>
  <c r="C58" i="14"/>
  <c r="BM58" i="14"/>
  <c r="B59" i="14"/>
  <c r="C59" i="14"/>
  <c r="B60" i="14"/>
  <c r="C60" i="14"/>
  <c r="B61" i="14"/>
  <c r="C61" i="14"/>
  <c r="BM61" i="14"/>
  <c r="B62" i="14"/>
  <c r="C62" i="14"/>
  <c r="BM62" i="14"/>
  <c r="AW58" i="43" l="1"/>
  <c r="I50" i="43"/>
  <c r="AC46" i="43"/>
  <c r="I42" i="43"/>
  <c r="BN42" i="43" s="1"/>
  <c r="AR37" i="43"/>
  <c r="BU37" i="43" s="1"/>
  <c r="AC30" i="43"/>
  <c r="BR30" i="43" s="1"/>
  <c r="AH27" i="43"/>
  <c r="BS27" i="43" s="1"/>
  <c r="AM24" i="43"/>
  <c r="BT24" i="43" s="1"/>
  <c r="AR21" i="43"/>
  <c r="BU21" i="43" s="1"/>
  <c r="AW18" i="43"/>
  <c r="BV18" i="43" s="1"/>
  <c r="BB15" i="43"/>
  <c r="BW15" i="43" s="1"/>
  <c r="BG12" i="43"/>
  <c r="BX12" i="43" s="1"/>
  <c r="BB55" i="43"/>
  <c r="BW55" i="43" s="1"/>
  <c r="BB47" i="43"/>
  <c r="AR29" i="43"/>
  <c r="BU29" i="43" s="1"/>
  <c r="BY29" i="43" s="1"/>
  <c r="BI29" i="43" s="1"/>
  <c r="BB23" i="43"/>
  <c r="BW23" i="43" s="1"/>
  <c r="BG20" i="43"/>
  <c r="BX20" i="43" s="1"/>
  <c r="I18" i="43"/>
  <c r="BN18" i="43" s="1"/>
  <c r="BY18" i="43" s="1"/>
  <c r="BI18" i="43" s="1"/>
  <c r="N15" i="43"/>
  <c r="BO15" i="43" s="1"/>
  <c r="BY15" i="43" s="1"/>
  <c r="BI15" i="43" s="1"/>
  <c r="S12" i="43"/>
  <c r="BP12" i="43" s="1"/>
  <c r="BY37" i="43"/>
  <c r="BI37" i="43" s="1"/>
  <c r="AC62" i="43"/>
  <c r="BR62" i="43" s="1"/>
  <c r="X57" i="43"/>
  <c r="BQ57" i="43" s="1"/>
  <c r="AR53" i="43"/>
  <c r="BU53" i="43" s="1"/>
  <c r="AR45" i="43"/>
  <c r="BU45" i="43" s="1"/>
  <c r="X41" i="43"/>
  <c r="BQ41" i="43" s="1"/>
  <c r="BY41" i="43" s="1"/>
  <c r="BI41" i="43" s="1"/>
  <c r="S60" i="43"/>
  <c r="BP60" i="43" s="1"/>
  <c r="BG52" i="43"/>
  <c r="BX52" i="43" s="1"/>
  <c r="X49" i="43"/>
  <c r="BQ49" i="43" s="1"/>
  <c r="N47" i="43"/>
  <c r="BO47" i="43" s="1"/>
  <c r="AH43" i="43"/>
  <c r="BS43" i="43" s="1"/>
  <c r="BY43" i="43" s="1"/>
  <c r="BI43" i="43" s="1"/>
  <c r="N39" i="43"/>
  <c r="BO39" i="43" s="1"/>
  <c r="BB31" i="43"/>
  <c r="BW31" i="43" s="1"/>
  <c r="BG28" i="43"/>
  <c r="BX28" i="43" s="1"/>
  <c r="I26" i="43"/>
  <c r="BN26" i="43" s="1"/>
  <c r="N23" i="43"/>
  <c r="BO23" i="43" s="1"/>
  <c r="BY23" i="43" s="1"/>
  <c r="BI23" i="43" s="1"/>
  <c r="S20" i="43"/>
  <c r="BP20" i="43" s="1"/>
  <c r="X17" i="43"/>
  <c r="BQ17" i="43" s="1"/>
  <c r="AC14" i="43"/>
  <c r="BR14" i="43" s="1"/>
  <c r="BY14" i="43" s="1"/>
  <c r="BI14" i="43" s="1"/>
  <c r="AR61" i="43"/>
  <c r="BU61" i="43" s="1"/>
  <c r="AM56" i="43"/>
  <c r="BT56" i="43" s="1"/>
  <c r="S52" i="43"/>
  <c r="BP52" i="43" s="1"/>
  <c r="BG44" i="43"/>
  <c r="BX44" i="43" s="1"/>
  <c r="AW42" i="43"/>
  <c r="AM40" i="43"/>
  <c r="BT40" i="43" s="1"/>
  <c r="AC38" i="43"/>
  <c r="BR38" i="43" s="1"/>
  <c r="S28" i="43"/>
  <c r="BP28" i="43" s="1"/>
  <c r="X25" i="43"/>
  <c r="BQ25" i="43" s="1"/>
  <c r="AC22" i="43"/>
  <c r="BR22" i="43" s="1"/>
  <c r="AH19" i="43"/>
  <c r="BS19" i="43" s="1"/>
  <c r="BY19" i="43" s="1"/>
  <c r="BI19" i="43" s="1"/>
  <c r="AM16" i="43"/>
  <c r="BT16" i="43" s="1"/>
  <c r="BY16" i="43" s="1"/>
  <c r="BI16" i="43" s="1"/>
  <c r="AR13" i="43"/>
  <c r="BU13" i="43" s="1"/>
  <c r="AC11" i="43"/>
  <c r="BR11" i="43" s="1"/>
  <c r="BY11" i="43" s="1"/>
  <c r="BI11" i="43" s="1"/>
  <c r="BY12" i="43"/>
  <c r="BI12" i="43" s="1"/>
  <c r="BY17" i="43"/>
  <c r="BI17" i="43" s="1"/>
  <c r="BY22" i="43"/>
  <c r="BI22" i="43" s="1"/>
  <c r="BY34" i="43"/>
  <c r="BI34" i="43" s="1"/>
  <c r="BY24" i="43"/>
  <c r="BI24" i="43" s="1"/>
  <c r="BY27" i="43"/>
  <c r="BI27" i="43" s="1"/>
  <c r="BY20" i="43"/>
  <c r="BI20" i="43" s="1"/>
  <c r="BY33" i="43"/>
  <c r="BI33" i="43" s="1"/>
  <c r="BY13" i="43"/>
  <c r="BI13" i="43" s="1"/>
  <c r="BQ28" i="43"/>
  <c r="BV29" i="43"/>
  <c r="BT31" i="43"/>
  <c r="BY31" i="43" s="1"/>
  <c r="BI31" i="43" s="1"/>
  <c r="BY53" i="43"/>
  <c r="BI53" i="43" s="1"/>
  <c r="BY62" i="43"/>
  <c r="BI62" i="43" s="1"/>
  <c r="BY36" i="43"/>
  <c r="BI36" i="43" s="1"/>
  <c r="AW68" i="43"/>
  <c r="I68" i="43"/>
  <c r="N65" i="43"/>
  <c r="AR68" i="43"/>
  <c r="AW67" i="43"/>
  <c r="I67" i="43"/>
  <c r="N66" i="43"/>
  <c r="AR67" i="43"/>
  <c r="BP21" i="43"/>
  <c r="BY21" i="43" s="1"/>
  <c r="BI21" i="43" s="1"/>
  <c r="BW22" i="43"/>
  <c r="BS26" i="43"/>
  <c r="BY26" i="43" s="1"/>
  <c r="BI26" i="43" s="1"/>
  <c r="BO28" i="43"/>
  <c r="BR32" i="43"/>
  <c r="BY32" i="43" s="1"/>
  <c r="BI32" i="43" s="1"/>
  <c r="BR33" i="43"/>
  <c r="BP35" i="43"/>
  <c r="BY35" i="43" s="1"/>
  <c r="BI35" i="43" s="1"/>
  <c r="BY39" i="43"/>
  <c r="BI39" i="43" s="1"/>
  <c r="BR25" i="43"/>
  <c r="BY25" i="43" s="1"/>
  <c r="BI25" i="43" s="1"/>
  <c r="BY30" i="43"/>
  <c r="BI30" i="43" s="1"/>
  <c r="BY38" i="43"/>
  <c r="BI38" i="43" s="1"/>
  <c r="BY45" i="43"/>
  <c r="BI45" i="43" s="1"/>
  <c r="BX40" i="43"/>
  <c r="BY40" i="43" s="1"/>
  <c r="BI40" i="43" s="1"/>
  <c r="BO41" i="43"/>
  <c r="BV42" i="43"/>
  <c r="BQ47" i="43"/>
  <c r="BY47" i="43" s="1"/>
  <c r="BI47" i="43" s="1"/>
  <c r="BW47" i="43"/>
  <c r="BV48" i="43"/>
  <c r="BQ45" i="43"/>
  <c r="BP48" i="43"/>
  <c r="BO49" i="43"/>
  <c r="BY49" i="43" s="1"/>
  <c r="BI49" i="43" s="1"/>
  <c r="BT50" i="43"/>
  <c r="BT52" i="43"/>
  <c r="BQ55" i="43"/>
  <c r="BY55" i="43" s="1"/>
  <c r="BI55" i="43" s="1"/>
  <c r="BW57" i="43"/>
  <c r="BY60" i="43"/>
  <c r="BI60" i="43" s="1"/>
  <c r="BP46" i="43"/>
  <c r="BN50" i="43"/>
  <c r="BY50" i="43" s="1"/>
  <c r="BI50" i="43" s="1"/>
  <c r="BY59" i="43"/>
  <c r="BI59" i="43" s="1"/>
  <c r="BT42" i="43"/>
  <c r="BY52" i="43"/>
  <c r="BI52" i="43" s="1"/>
  <c r="BP56" i="43"/>
  <c r="BY56" i="43" s="1"/>
  <c r="BI56" i="43" s="1"/>
  <c r="BV58" i="43"/>
  <c r="BY58" i="43" s="1"/>
  <c r="BI58" i="43" s="1"/>
  <c r="BY42" i="43"/>
  <c r="BI42" i="43" s="1"/>
  <c r="BY51" i="43"/>
  <c r="BI51" i="43" s="1"/>
  <c r="BY44" i="43"/>
  <c r="BI44" i="43" s="1"/>
  <c r="BR46" i="43"/>
  <c r="BU51" i="43"/>
  <c r="BR54" i="43"/>
  <c r="BY54" i="43" s="1"/>
  <c r="BI54" i="43" s="1"/>
  <c r="BS61" i="43"/>
  <c r="BY61" i="43" s="1"/>
  <c r="BI61" i="43" s="1"/>
  <c r="BY56" i="14"/>
  <c r="BI56" i="14" s="1"/>
  <c r="I32" i="14"/>
  <c r="I16" i="14"/>
  <c r="I55" i="14"/>
  <c r="BN55" i="14" s="1"/>
  <c r="N27" i="14"/>
  <c r="N23" i="14"/>
  <c r="N12" i="14"/>
  <c r="S52" i="14"/>
  <c r="S48" i="14"/>
  <c r="S44" i="14"/>
  <c r="S14" i="14"/>
  <c r="S61" i="14"/>
  <c r="BP61" i="14" s="1"/>
  <c r="X47" i="14"/>
  <c r="X43" i="14"/>
  <c r="X39" i="14"/>
  <c r="X24" i="14"/>
  <c r="AC33" i="14"/>
  <c r="BG60" i="14"/>
  <c r="BX60" i="14" s="1"/>
  <c r="BB59" i="14"/>
  <c r="BW59" i="14" s="1"/>
  <c r="BG56" i="14"/>
  <c r="BX56" i="14" s="1"/>
  <c r="AR56" i="14"/>
  <c r="BU56" i="14" s="1"/>
  <c r="AM54" i="14"/>
  <c r="BB53" i="14"/>
  <c r="AW51" i="14"/>
  <c r="BG44" i="14"/>
  <c r="AR44" i="14"/>
  <c r="AW41" i="14"/>
  <c r="BB38" i="14"/>
  <c r="AM34" i="14"/>
  <c r="BB33" i="14"/>
  <c r="BG30" i="14"/>
  <c r="AH28" i="14"/>
  <c r="AW23" i="14"/>
  <c r="AH23" i="14"/>
  <c r="AM20" i="14"/>
  <c r="AR17" i="14"/>
  <c r="BG12" i="14"/>
  <c r="AR12" i="14"/>
  <c r="I54" i="14"/>
  <c r="I50" i="14"/>
  <c r="I46" i="14"/>
  <c r="I12" i="14"/>
  <c r="I58" i="14"/>
  <c r="BN58" i="14" s="1"/>
  <c r="N19" i="14"/>
  <c r="S47" i="14"/>
  <c r="S21" i="14"/>
  <c r="S17" i="14"/>
  <c r="X58" i="14"/>
  <c r="BQ58" i="14" s="1"/>
  <c r="X31" i="14"/>
  <c r="X27" i="14"/>
  <c r="AC29" i="14"/>
  <c r="AC60" i="14"/>
  <c r="BR60" i="14" s="1"/>
  <c r="AC56" i="14"/>
  <c r="BR56" i="14" s="1"/>
  <c r="AM11" i="14"/>
  <c r="AR61" i="14"/>
  <c r="BU61" i="14" s="1"/>
  <c r="AM60" i="14"/>
  <c r="BT60" i="14" s="1"/>
  <c r="AH59" i="14"/>
  <c r="BS59" i="14" s="1"/>
  <c r="BG57" i="14"/>
  <c r="BX57" i="14" s="1"/>
  <c r="BG50" i="14"/>
  <c r="AR50" i="14"/>
  <c r="AM48" i="14"/>
  <c r="AR45" i="14"/>
  <c r="BG40" i="14"/>
  <c r="AR40" i="14"/>
  <c r="BB39" i="14"/>
  <c r="AW37" i="14"/>
  <c r="BB34" i="14"/>
  <c r="AM30" i="14"/>
  <c r="BB29" i="14"/>
  <c r="AH29" i="14"/>
  <c r="BG26" i="14"/>
  <c r="AH24" i="14"/>
  <c r="AW19" i="14"/>
  <c r="AH19" i="14"/>
  <c r="AR18" i="14"/>
  <c r="AM16" i="14"/>
  <c r="AR13" i="14"/>
  <c r="I19" i="14"/>
  <c r="N37" i="14"/>
  <c r="S16" i="14"/>
  <c r="X57" i="14"/>
  <c r="BQ57" i="14" s="1"/>
  <c r="X15" i="14"/>
  <c r="AC43" i="14"/>
  <c r="AC28" i="14"/>
  <c r="BG61" i="14"/>
  <c r="BX61" i="14" s="1"/>
  <c r="AH60" i="14"/>
  <c r="BS60" i="14" s="1"/>
  <c r="BG58" i="14"/>
  <c r="BX58" i="14" s="1"/>
  <c r="AR58" i="14"/>
  <c r="BU58" i="14" s="1"/>
  <c r="AM50" i="14"/>
  <c r="BB49" i="14"/>
  <c r="AH48" i="14"/>
  <c r="AW43" i="14"/>
  <c r="AH43" i="14"/>
  <c r="AR42" i="14"/>
  <c r="AM40" i="14"/>
  <c r="AR37" i="14"/>
  <c r="BG32" i="14"/>
  <c r="AR32" i="14"/>
  <c r="BB31" i="14"/>
  <c r="AW29" i="14"/>
  <c r="BB26" i="14"/>
  <c r="AM22" i="14"/>
  <c r="BB21" i="14"/>
  <c r="AH21" i="14"/>
  <c r="BG18" i="14"/>
  <c r="AH16" i="14"/>
  <c r="N44" i="14"/>
  <c r="S54" i="14"/>
  <c r="S31" i="14"/>
  <c r="X29" i="14"/>
  <c r="AM51" i="14"/>
  <c r="AH49" i="14"/>
  <c r="AR38" i="14"/>
  <c r="BB27" i="14"/>
  <c r="AH17" i="14"/>
  <c r="I29" i="14"/>
  <c r="N43" i="14"/>
  <c r="N32" i="14"/>
  <c r="N24" i="14"/>
  <c r="N60" i="14"/>
  <c r="BO60" i="14" s="1"/>
  <c r="S58" i="14"/>
  <c r="BP58" i="14" s="1"/>
  <c r="X44" i="14"/>
  <c r="X36" i="14"/>
  <c r="AC54" i="14"/>
  <c r="AC42" i="14"/>
  <c r="AC38" i="14"/>
  <c r="AC34" i="14"/>
  <c r="AC62" i="14"/>
  <c r="BR62" i="14" s="1"/>
  <c r="AH45" i="14"/>
  <c r="AR34" i="14"/>
  <c r="BB23" i="14"/>
  <c r="AH13" i="14"/>
  <c r="I11" i="14"/>
  <c r="I59" i="14"/>
  <c r="BN59" i="14" s="1"/>
  <c r="N50" i="14"/>
  <c r="S37" i="14"/>
  <c r="S18" i="14"/>
  <c r="AC30" i="14"/>
  <c r="AM59" i="14"/>
  <c r="BT59" i="14" s="1"/>
  <c r="AH41" i="14"/>
  <c r="AR30" i="14"/>
  <c r="BB19" i="14"/>
  <c r="I43" i="14"/>
  <c r="I39" i="14"/>
  <c r="I36" i="14"/>
  <c r="I61" i="14"/>
  <c r="BN61" i="14" s="1"/>
  <c r="BY61" i="14" s="1"/>
  <c r="BI61" i="14" s="1"/>
  <c r="I62" i="14"/>
  <c r="BN62" i="14" s="1"/>
  <c r="N46" i="14"/>
  <c r="N36" i="14"/>
  <c r="N33" i="14"/>
  <c r="S33" i="14"/>
  <c r="S30" i="14"/>
  <c r="S26" i="14"/>
  <c r="S20" i="14"/>
  <c r="X52" i="14"/>
  <c r="X45" i="14"/>
  <c r="X38" i="14"/>
  <c r="X20" i="14"/>
  <c r="X13" i="14"/>
  <c r="AC50" i="14"/>
  <c r="AC46" i="14"/>
  <c r="AC32" i="14"/>
  <c r="AC25" i="14"/>
  <c r="AC14" i="14"/>
  <c r="I35" i="14"/>
  <c r="I28" i="14"/>
  <c r="I60" i="14"/>
  <c r="BN60" i="14" s="1"/>
  <c r="N52" i="14"/>
  <c r="N49" i="14"/>
  <c r="N15" i="14"/>
  <c r="S46" i="14"/>
  <c r="S36" i="14"/>
  <c r="S19" i="14"/>
  <c r="AC53" i="14"/>
  <c r="AC24" i="14"/>
  <c r="AC17" i="14"/>
  <c r="AC61" i="14"/>
  <c r="BR61" i="14" s="1"/>
  <c r="I49" i="14"/>
  <c r="I38" i="14"/>
  <c r="I24" i="14"/>
  <c r="I17" i="14"/>
  <c r="N38" i="14"/>
  <c r="N28" i="14"/>
  <c r="N25" i="14"/>
  <c r="N62" i="14"/>
  <c r="BO62" i="14" s="1"/>
  <c r="N55" i="14"/>
  <c r="BO55" i="14" s="1"/>
  <c r="BY55" i="14" s="1"/>
  <c r="BI55" i="14" s="1"/>
  <c r="S25" i="14"/>
  <c r="S22" i="14"/>
  <c r="S12" i="14"/>
  <c r="S60" i="14"/>
  <c r="BP60" i="14" s="1"/>
  <c r="X55" i="14"/>
  <c r="BQ55" i="14" s="1"/>
  <c r="X48" i="14"/>
  <c r="X41" i="14"/>
  <c r="X23" i="14"/>
  <c r="X16" i="14"/>
  <c r="AC49" i="14"/>
  <c r="AC45" i="14"/>
  <c r="AC20" i="14"/>
  <c r="AC13" i="14"/>
  <c r="BB11" i="14"/>
  <c r="I52" i="14"/>
  <c r="I27" i="14"/>
  <c r="I23" i="14"/>
  <c r="I20" i="14"/>
  <c r="N31" i="14"/>
  <c r="N14" i="14"/>
  <c r="N58" i="14"/>
  <c r="BO58" i="14" s="1"/>
  <c r="AC52" i="14"/>
  <c r="AC41" i="14"/>
  <c r="AR11" i="14"/>
  <c r="S49" i="14"/>
  <c r="N57" i="14"/>
  <c r="BO57" i="14" s="1"/>
  <c r="S34" i="14"/>
  <c r="AC48" i="14"/>
  <c r="AC44" i="14"/>
  <c r="AC37" i="14"/>
  <c r="AC26" i="14"/>
  <c r="AC12" i="14"/>
  <c r="I47" i="14"/>
  <c r="I15" i="14"/>
  <c r="N40" i="14"/>
  <c r="X60" i="14"/>
  <c r="BQ60" i="14" s="1"/>
  <c r="X53" i="14"/>
  <c r="X46" i="14"/>
  <c r="X28" i="14"/>
  <c r="X21" i="14"/>
  <c r="X14" i="14"/>
  <c r="AC22" i="14"/>
  <c r="AC55" i="14"/>
  <c r="BR55" i="14" s="1"/>
  <c r="X70" i="34"/>
  <c r="X70" i="32"/>
  <c r="R70" i="38"/>
  <c r="S11" i="14"/>
  <c r="Y29" i="32"/>
  <c r="Y38" i="32"/>
  <c r="Y39" i="32"/>
  <c r="Y52" i="32"/>
  <c r="Y18" i="32"/>
  <c r="Y16" i="32"/>
  <c r="Y15" i="32"/>
  <c r="Y28" i="32"/>
  <c r="Y50" i="32"/>
  <c r="Y61" i="32"/>
  <c r="Y22" i="32"/>
  <c r="Y23" i="32"/>
  <c r="Y36" i="32"/>
  <c r="Y46" i="32"/>
  <c r="Y47" i="32"/>
  <c r="Y56" i="32"/>
  <c r="Y58" i="32"/>
  <c r="Y34" i="32"/>
  <c r="Y21" i="32"/>
  <c r="Y45" i="32"/>
  <c r="Y54" i="32"/>
  <c r="Y64" i="32"/>
  <c r="Y15" i="33"/>
  <c r="Y24" i="33"/>
  <c r="Y33" i="33"/>
  <c r="Y40" i="33"/>
  <c r="Y44" i="33"/>
  <c r="Y53" i="33"/>
  <c r="Y63" i="33"/>
  <c r="Y23" i="33"/>
  <c r="Y31" i="33"/>
  <c r="Y41" i="33"/>
  <c r="Y43" i="33"/>
  <c r="Y52" i="33"/>
  <c r="Y62" i="33"/>
  <c r="Y30" i="33"/>
  <c r="Y39" i="33"/>
  <c r="Y59" i="33"/>
  <c r="Y60" i="33"/>
  <c r="Y21" i="33"/>
  <c r="Y20" i="33"/>
  <c r="Y38" i="33"/>
  <c r="Y48" i="33"/>
  <c r="Y16" i="33"/>
  <c r="Y19" i="33"/>
  <c r="Y28" i="33"/>
  <c r="Y37" i="33"/>
  <c r="Y47" i="33"/>
  <c r="Y56" i="33"/>
  <c r="Y29" i="33"/>
  <c r="Y17" i="33"/>
  <c r="Y27" i="33"/>
  <c r="Y36" i="33"/>
  <c r="Y46" i="33"/>
  <c r="Y55" i="33"/>
  <c r="Y65" i="33"/>
  <c r="Y16" i="34"/>
  <c r="Y28" i="34"/>
  <c r="Y50" i="34"/>
  <c r="Y60" i="34"/>
  <c r="Y15" i="34"/>
  <c r="Y37" i="34"/>
  <c r="Y38" i="34"/>
  <c r="Y47" i="34"/>
  <c r="Y48" i="34"/>
  <c r="Y58" i="34"/>
  <c r="Y22" i="34"/>
  <c r="Y24" i="34"/>
  <c r="Y56" i="34"/>
  <c r="Y65" i="34"/>
  <c r="Y21" i="34"/>
  <c r="Y32" i="34"/>
  <c r="Y55" i="34"/>
  <c r="Y64" i="34"/>
  <c r="Y17" i="34"/>
  <c r="Y31" i="34"/>
  <c r="Y40" i="34"/>
  <c r="Y44" i="34"/>
  <c r="Y54" i="34"/>
  <c r="Y63" i="34"/>
  <c r="Y18" i="34"/>
  <c r="Y20" i="34"/>
  <c r="Y29" i="34"/>
  <c r="Y53" i="34"/>
  <c r="Y44" i="35"/>
  <c r="Y56" i="35"/>
  <c r="Y22" i="35"/>
  <c r="Y32" i="35"/>
  <c r="Y46" i="35"/>
  <c r="Y17" i="35"/>
  <c r="Y20" i="35"/>
  <c r="Y31" i="35"/>
  <c r="Y42" i="35"/>
  <c r="Y55" i="35"/>
  <c r="Y64" i="35"/>
  <c r="Y65" i="35"/>
  <c r="Y18" i="35"/>
  <c r="Y41" i="35"/>
  <c r="Y54" i="35"/>
  <c r="X70" i="35"/>
  <c r="Y25" i="35"/>
  <c r="Y28" i="35"/>
  <c r="Y52" i="35"/>
  <c r="Y63" i="35"/>
  <c r="Y16" i="35"/>
  <c r="Y26" i="35"/>
  <c r="Y39" i="35"/>
  <c r="Y50" i="35"/>
  <c r="Y62" i="35"/>
  <c r="Y14" i="35"/>
  <c r="Y24" i="35"/>
  <c r="Y34" i="35"/>
  <c r="Y36" i="35"/>
  <c r="Y48" i="35"/>
  <c r="Y58" i="35"/>
  <c r="Y14" i="36"/>
  <c r="Y34" i="36"/>
  <c r="Y46" i="36"/>
  <c r="Y23" i="36"/>
  <c r="Y33" i="36"/>
  <c r="Y44" i="36"/>
  <c r="Y55" i="36"/>
  <c r="Y65" i="36"/>
  <c r="Y64" i="36"/>
  <c r="Y52" i="36"/>
  <c r="Y63" i="36"/>
  <c r="Y30" i="36"/>
  <c r="Y50" i="36"/>
  <c r="Y62" i="36"/>
  <c r="Y49" i="36"/>
  <c r="Y16" i="36"/>
  <c r="Y26" i="36"/>
  <c r="Y38" i="36"/>
  <c r="Y17" i="37"/>
  <c r="Y28" i="37"/>
  <c r="Y45" i="37"/>
  <c r="Y46" i="37"/>
  <c r="Y63" i="37"/>
  <c r="Y64" i="37"/>
  <c r="Y15" i="37"/>
  <c r="Y16" i="37"/>
  <c r="Y36" i="37"/>
  <c r="Y53" i="37"/>
  <c r="Y54" i="37"/>
  <c r="Y25" i="37"/>
  <c r="Y33" i="37"/>
  <c r="Y44" i="37"/>
  <c r="Y50" i="37"/>
  <c r="Y61" i="37"/>
  <c r="Y24" i="37"/>
  <c r="Y52" i="37"/>
  <c r="Y58" i="37"/>
  <c r="Y21" i="37"/>
  <c r="Y22" i="37"/>
  <c r="Y31" i="37"/>
  <c r="Y49" i="37"/>
  <c r="Y60" i="37"/>
  <c r="Y18" i="37"/>
  <c r="Y20" i="37"/>
  <c r="Y29" i="37"/>
  <c r="Y30" i="37"/>
  <c r="Y47" i="37"/>
  <c r="Y48" i="37"/>
  <c r="Y65" i="37"/>
  <c r="Y16" i="38"/>
  <c r="Y28" i="38"/>
  <c r="Y38" i="38"/>
  <c r="Y39" i="38"/>
  <c r="Y52" i="38"/>
  <c r="Y62" i="38"/>
  <c r="Y23" i="38"/>
  <c r="Y26" i="38"/>
  <c r="Y50" i="38"/>
  <c r="Y61" i="38"/>
  <c r="Y22" i="38"/>
  <c r="Y31" i="38"/>
  <c r="Y36" i="38"/>
  <c r="Y46" i="38"/>
  <c r="Y47" i="38"/>
  <c r="Y58" i="38"/>
  <c r="Y34" i="38"/>
  <c r="Y56" i="38"/>
  <c r="Y64" i="38"/>
  <c r="Y24" i="39"/>
  <c r="Y31" i="39"/>
  <c r="Y33" i="39"/>
  <c r="Y50" i="39"/>
  <c r="Y52" i="39"/>
  <c r="Y61" i="39"/>
  <c r="Y32" i="39"/>
  <c r="Y41" i="39"/>
  <c r="Y60" i="39"/>
  <c r="Y40" i="39"/>
  <c r="Y47" i="39"/>
  <c r="Y49" i="39"/>
  <c r="Y58" i="39"/>
  <c r="Y21" i="39"/>
  <c r="Y30" i="39"/>
  <c r="Y48" i="39"/>
  <c r="Y55" i="39"/>
  <c r="Y57" i="39"/>
  <c r="Y18" i="39"/>
  <c r="Y63" i="39"/>
  <c r="Y15" i="39"/>
  <c r="Y17" i="39"/>
  <c r="Y34" i="39"/>
  <c r="Y36" i="39"/>
  <c r="Y45" i="39"/>
  <c r="Y54" i="39"/>
  <c r="Y21" i="40"/>
  <c r="Y30" i="40"/>
  <c r="Y39" i="40"/>
  <c r="Y40" i="40"/>
  <c r="Y57" i="40"/>
  <c r="Y20" i="40"/>
  <c r="Y29" i="40"/>
  <c r="Y48" i="40"/>
  <c r="Y28" i="40"/>
  <c r="Y38" i="40"/>
  <c r="Y55" i="40"/>
  <c r="Y56" i="40"/>
  <c r="Y17" i="40"/>
  <c r="Y46" i="40"/>
  <c r="Y64" i="40"/>
  <c r="Y23" i="40"/>
  <c r="Y63" i="40"/>
  <c r="Y24" i="40"/>
  <c r="Y52" i="40"/>
  <c r="Y58" i="40"/>
  <c r="Y61" i="40"/>
  <c r="Y17" i="41"/>
  <c r="Y24" i="41"/>
  <c r="Y26" i="41"/>
  <c r="Y36" i="41"/>
  <c r="Y53" i="41"/>
  <c r="Y54" i="41"/>
  <c r="Y25" i="41"/>
  <c r="Y34" i="41"/>
  <c r="Y44" i="41"/>
  <c r="Y63" i="41"/>
  <c r="Y23" i="41"/>
  <c r="Y33" i="41"/>
  <c r="Y40" i="41"/>
  <c r="Y42" i="41"/>
  <c r="Y52" i="41"/>
  <c r="Y61" i="41"/>
  <c r="Y62" i="41"/>
  <c r="Y14" i="41"/>
  <c r="Y41" i="41"/>
  <c r="Y48" i="41"/>
  <c r="Y50" i="41"/>
  <c r="Y21" i="41"/>
  <c r="Y22" i="41"/>
  <c r="Y49" i="41"/>
  <c r="Y60" i="41"/>
  <c r="Y20" i="41"/>
  <c r="Y37" i="41"/>
  <c r="Y38" i="41"/>
  <c r="Y47" i="41"/>
  <c r="Y56" i="41"/>
  <c r="Y19" i="42"/>
  <c r="Y28" i="42"/>
  <c r="Y30" i="42"/>
  <c r="Y41" i="42"/>
  <c r="Y52" i="42"/>
  <c r="Y63" i="42"/>
  <c r="Y40" i="42"/>
  <c r="Y51" i="42"/>
  <c r="Y62" i="42"/>
  <c r="Y16" i="42"/>
  <c r="Y27" i="42"/>
  <c r="Y39" i="42"/>
  <c r="Y15" i="42"/>
  <c r="Y24" i="42"/>
  <c r="Y25" i="42"/>
  <c r="Y36" i="42"/>
  <c r="Y38" i="42"/>
  <c r="Y48" i="42"/>
  <c r="Y59" i="42"/>
  <c r="Y17" i="42"/>
  <c r="Y35" i="42"/>
  <c r="Y47" i="42"/>
  <c r="Y56" i="42"/>
  <c r="Y22" i="42"/>
  <c r="Y32" i="42"/>
  <c r="Y55" i="42"/>
  <c r="X70" i="38"/>
  <c r="Y70" i="40"/>
  <c r="X70" i="42"/>
  <c r="AA70" i="36"/>
  <c r="X70" i="40"/>
  <c r="X70" i="33"/>
  <c r="AB70" i="36"/>
  <c r="AC70" i="36" s="1"/>
  <c r="AA70" i="35"/>
  <c r="X70" i="36"/>
  <c r="M70" i="37"/>
  <c r="S70" i="41"/>
  <c r="X70" i="37"/>
  <c r="X70" i="41"/>
  <c r="AA70" i="42"/>
  <c r="Y70" i="32"/>
  <c r="Z70" i="32" s="1"/>
  <c r="Y70" i="34"/>
  <c r="AB70" i="35"/>
  <c r="AC70" i="35" s="1"/>
  <c r="X70" i="39"/>
  <c r="Y70" i="39"/>
  <c r="Z70" i="39" s="1"/>
  <c r="Y14" i="32"/>
  <c r="Y14" i="33"/>
  <c r="Y14" i="34"/>
  <c r="Y14" i="37"/>
  <c r="Y14" i="38"/>
  <c r="Y14" i="39"/>
  <c r="Y14" i="40"/>
  <c r="Y14" i="42"/>
  <c r="B69" i="42"/>
  <c r="Y70" i="42"/>
  <c r="B67" i="42"/>
  <c r="B71" i="42" s="1"/>
  <c r="X72" i="42" s="1"/>
  <c r="R70" i="42"/>
  <c r="L70" i="42"/>
  <c r="AB70" i="42"/>
  <c r="M70" i="42"/>
  <c r="U70" i="42"/>
  <c r="S70" i="42"/>
  <c r="V70" i="42"/>
  <c r="O70" i="42"/>
  <c r="O72" i="42" s="1"/>
  <c r="P70" i="42"/>
  <c r="Y70" i="41"/>
  <c r="B67" i="41"/>
  <c r="R70" i="41"/>
  <c r="B69" i="41"/>
  <c r="AA70" i="41"/>
  <c r="L70" i="41"/>
  <c r="AB70" i="41"/>
  <c r="M70" i="41"/>
  <c r="U70" i="41"/>
  <c r="V70" i="41"/>
  <c r="O70" i="41"/>
  <c r="P70" i="41"/>
  <c r="B67" i="40"/>
  <c r="R70" i="40"/>
  <c r="B69" i="40"/>
  <c r="S70" i="40"/>
  <c r="AA70" i="40"/>
  <c r="L70" i="40"/>
  <c r="AB70" i="40"/>
  <c r="M70" i="40"/>
  <c r="U70" i="40"/>
  <c r="V70" i="40"/>
  <c r="O70" i="40"/>
  <c r="P70" i="40"/>
  <c r="B67" i="39"/>
  <c r="R70" i="39"/>
  <c r="B69" i="39"/>
  <c r="S70" i="39"/>
  <c r="AA70" i="39"/>
  <c r="L70" i="39"/>
  <c r="AB70" i="39"/>
  <c r="M70" i="39"/>
  <c r="U70" i="39"/>
  <c r="V70" i="39"/>
  <c r="O70" i="39"/>
  <c r="P70" i="39"/>
  <c r="B67" i="38"/>
  <c r="B69" i="38"/>
  <c r="S70" i="38"/>
  <c r="AA70" i="38"/>
  <c r="L70" i="38"/>
  <c r="AB70" i="38"/>
  <c r="Y70" i="38"/>
  <c r="M70" i="38"/>
  <c r="U70" i="38"/>
  <c r="V70" i="38"/>
  <c r="O70" i="38"/>
  <c r="P70" i="38"/>
  <c r="Y70" i="37"/>
  <c r="B67" i="37"/>
  <c r="R70" i="37"/>
  <c r="B69" i="37"/>
  <c r="S70" i="37"/>
  <c r="AA70" i="37"/>
  <c r="L70" i="37"/>
  <c r="N70" i="37" s="1"/>
  <c r="AB70" i="37"/>
  <c r="U70" i="37"/>
  <c r="V70" i="37"/>
  <c r="O70" i="37"/>
  <c r="P70" i="37"/>
  <c r="Y70" i="36"/>
  <c r="B67" i="36"/>
  <c r="R70" i="36"/>
  <c r="S70" i="36"/>
  <c r="L70" i="36"/>
  <c r="M70" i="36"/>
  <c r="U70" i="36"/>
  <c r="B69" i="36"/>
  <c r="V70" i="36"/>
  <c r="O70" i="36"/>
  <c r="P70" i="36"/>
  <c r="Y70" i="35"/>
  <c r="B69" i="35"/>
  <c r="B67" i="35"/>
  <c r="R70" i="35"/>
  <c r="L70" i="35"/>
  <c r="M70" i="35"/>
  <c r="U70" i="35"/>
  <c r="S70" i="35"/>
  <c r="V70" i="35"/>
  <c r="O70" i="35"/>
  <c r="P70" i="35"/>
  <c r="Z70" i="34"/>
  <c r="B67" i="34"/>
  <c r="R70" i="34"/>
  <c r="B69" i="34"/>
  <c r="S70" i="34"/>
  <c r="AA70" i="34"/>
  <c r="L70" i="34"/>
  <c r="AB70" i="34"/>
  <c r="M70" i="34"/>
  <c r="U70" i="34"/>
  <c r="V70" i="34"/>
  <c r="O70" i="34"/>
  <c r="P70" i="34"/>
  <c r="B67" i="33"/>
  <c r="B69" i="33"/>
  <c r="S70" i="33"/>
  <c r="AA70" i="33"/>
  <c r="L70" i="33"/>
  <c r="AB70" i="33"/>
  <c r="M70" i="33"/>
  <c r="U70" i="33"/>
  <c r="Y70" i="33"/>
  <c r="R70" i="33"/>
  <c r="V70" i="33"/>
  <c r="O70" i="33"/>
  <c r="P70" i="33"/>
  <c r="B67" i="32"/>
  <c r="R70" i="32"/>
  <c r="B69" i="32"/>
  <c r="S70" i="32"/>
  <c r="AA70" i="32"/>
  <c r="L70" i="32"/>
  <c r="AB70" i="32"/>
  <c r="M70" i="32"/>
  <c r="U70" i="32"/>
  <c r="V70" i="32"/>
  <c r="O70" i="32"/>
  <c r="P70" i="32"/>
  <c r="BY57" i="43" l="1"/>
  <c r="BI57" i="43" s="1"/>
  <c r="BY28" i="43"/>
  <c r="BI28" i="43" s="1"/>
  <c r="AH68" i="43"/>
  <c r="AR66" i="43"/>
  <c r="AR65" i="43"/>
  <c r="AH67" i="43"/>
  <c r="AW65" i="43"/>
  <c r="S68" i="43"/>
  <c r="X67" i="43"/>
  <c r="BY48" i="43"/>
  <c r="BI48" i="43" s="1"/>
  <c r="BY46" i="43"/>
  <c r="BI46" i="43" s="1"/>
  <c r="AC68" i="43"/>
  <c r="AC67" i="43"/>
  <c r="BB66" i="43"/>
  <c r="AM65" i="43"/>
  <c r="BB67" i="43"/>
  <c r="BB65" i="43"/>
  <c r="N68" i="43"/>
  <c r="AM67" i="43"/>
  <c r="X66" i="43"/>
  <c r="AM68" i="43"/>
  <c r="AM66" i="43"/>
  <c r="BB68" i="43"/>
  <c r="AC65" i="43"/>
  <c r="X65" i="43"/>
  <c r="I65" i="43"/>
  <c r="I66" i="43"/>
  <c r="AH65" i="43"/>
  <c r="AH66" i="43"/>
  <c r="AW66" i="43"/>
  <c r="X68" i="43"/>
  <c r="S67" i="43"/>
  <c r="S65" i="43"/>
  <c r="AC66" i="43"/>
  <c r="N67" i="43"/>
  <c r="S66" i="43"/>
  <c r="BY60" i="14"/>
  <c r="BI60" i="14" s="1"/>
  <c r="BY59" i="14"/>
  <c r="BI59" i="14" s="1"/>
  <c r="BY57" i="14"/>
  <c r="BI57" i="14" s="1"/>
  <c r="BY62" i="14"/>
  <c r="BI62" i="14" s="1"/>
  <c r="BY58" i="14"/>
  <c r="BI58" i="14" s="1"/>
  <c r="B71" i="36"/>
  <c r="X72" i="36" s="1"/>
  <c r="Z70" i="40"/>
  <c r="T70" i="41"/>
  <c r="L72" i="42"/>
  <c r="R72" i="42"/>
  <c r="B71" i="35"/>
  <c r="AA72" i="35" s="1"/>
  <c r="AB72" i="42"/>
  <c r="AC70" i="42"/>
  <c r="P72" i="42"/>
  <c r="Q72" i="42" s="1"/>
  <c r="Q70" i="42"/>
  <c r="Y72" i="42"/>
  <c r="Z72" i="42" s="1"/>
  <c r="Z70" i="42"/>
  <c r="U72" i="42"/>
  <c r="AA72" i="42"/>
  <c r="W70" i="42"/>
  <c r="V72" i="42"/>
  <c r="S72" i="42"/>
  <c r="T70" i="42"/>
  <c r="M72" i="42"/>
  <c r="N72" i="42" s="1"/>
  <c r="N70" i="42"/>
  <c r="W70" i="41"/>
  <c r="B71" i="41"/>
  <c r="AA72" i="41" s="1"/>
  <c r="Z70" i="41"/>
  <c r="M72" i="41"/>
  <c r="N70" i="41"/>
  <c r="Q70" i="41"/>
  <c r="AC70" i="41"/>
  <c r="T70" i="40"/>
  <c r="N70" i="40"/>
  <c r="Q70" i="40"/>
  <c r="W70" i="40"/>
  <c r="B71" i="40"/>
  <c r="U72" i="40" s="1"/>
  <c r="AC70" i="40"/>
  <c r="Q70" i="39"/>
  <c r="W70" i="39"/>
  <c r="AC70" i="39"/>
  <c r="T70" i="39"/>
  <c r="B71" i="39"/>
  <c r="R72" i="39" s="1"/>
  <c r="N70" i="39"/>
  <c r="T70" i="38"/>
  <c r="B71" i="38"/>
  <c r="V72" i="38" s="1"/>
  <c r="AC70" i="38"/>
  <c r="N70" i="38"/>
  <c r="Q70" i="38"/>
  <c r="W70" i="38"/>
  <c r="Z70" i="38"/>
  <c r="Q70" i="37"/>
  <c r="W70" i="37"/>
  <c r="Z70" i="37"/>
  <c r="T70" i="37"/>
  <c r="B71" i="37"/>
  <c r="S72" i="37" s="1"/>
  <c r="AB72" i="37"/>
  <c r="AC70" i="37"/>
  <c r="Z70" i="36"/>
  <c r="T70" i="36"/>
  <c r="Q70" i="36"/>
  <c r="U72" i="36"/>
  <c r="N70" i="36"/>
  <c r="W70" i="36"/>
  <c r="L72" i="36"/>
  <c r="T70" i="35"/>
  <c r="Z70" i="35"/>
  <c r="N70" i="35"/>
  <c r="Q70" i="35"/>
  <c r="W70" i="35"/>
  <c r="L72" i="35"/>
  <c r="W70" i="34"/>
  <c r="Q70" i="34"/>
  <c r="B71" i="34"/>
  <c r="U72" i="34" s="1"/>
  <c r="T70" i="34"/>
  <c r="N70" i="34"/>
  <c r="AC70" i="34"/>
  <c r="AC70" i="33"/>
  <c r="W70" i="33"/>
  <c r="N70" i="33"/>
  <c r="T70" i="33"/>
  <c r="Q70" i="33"/>
  <c r="Z70" i="33"/>
  <c r="B71" i="33"/>
  <c r="X72" i="33" s="1"/>
  <c r="Q70" i="32"/>
  <c r="W70" i="32"/>
  <c r="B71" i="32"/>
  <c r="T70" i="32"/>
  <c r="N70" i="32"/>
  <c r="AC70" i="32"/>
  <c r="P72" i="36" l="1"/>
  <c r="R72" i="36"/>
  <c r="S72" i="36"/>
  <c r="AB72" i="41"/>
  <c r="V72" i="36"/>
  <c r="W72" i="36" s="1"/>
  <c r="O72" i="36"/>
  <c r="Q72" i="36" s="1"/>
  <c r="Y72" i="37"/>
  <c r="AB72" i="36"/>
  <c r="N72" i="36"/>
  <c r="AA72" i="36"/>
  <c r="P72" i="41"/>
  <c r="U72" i="35"/>
  <c r="Y72" i="36"/>
  <c r="Z72" i="36" s="1"/>
  <c r="M72" i="36"/>
  <c r="M72" i="39"/>
  <c r="L72" i="37"/>
  <c r="S72" i="39"/>
  <c r="T72" i="39" s="1"/>
  <c r="AA72" i="39"/>
  <c r="L72" i="41"/>
  <c r="N72" i="41" s="1"/>
  <c r="Y72" i="41"/>
  <c r="U72" i="41"/>
  <c r="T72" i="42"/>
  <c r="AC72" i="42"/>
  <c r="P72" i="34"/>
  <c r="O72" i="35"/>
  <c r="Q72" i="35" s="1"/>
  <c r="R72" i="34"/>
  <c r="P72" i="35"/>
  <c r="X72" i="35"/>
  <c r="V72" i="37"/>
  <c r="M72" i="34"/>
  <c r="V72" i="34"/>
  <c r="W72" i="34" s="1"/>
  <c r="AB72" i="35"/>
  <c r="AC72" i="35" s="1"/>
  <c r="S72" i="35"/>
  <c r="U72" i="37"/>
  <c r="AC72" i="41"/>
  <c r="AB72" i="38"/>
  <c r="AB72" i="34"/>
  <c r="S72" i="34"/>
  <c r="AA72" i="34"/>
  <c r="AC72" i="34" s="1"/>
  <c r="M72" i="35"/>
  <c r="N72" i="35" s="1"/>
  <c r="R72" i="35"/>
  <c r="R72" i="37"/>
  <c r="T72" i="37" s="1"/>
  <c r="P72" i="37"/>
  <c r="O72" i="33"/>
  <c r="L72" i="34"/>
  <c r="V72" i="35"/>
  <c r="W72" i="35" s="1"/>
  <c r="Y72" i="35"/>
  <c r="AA72" i="37"/>
  <c r="AC72" i="37" s="1"/>
  <c r="L72" i="39"/>
  <c r="R72" i="40"/>
  <c r="O72" i="41"/>
  <c r="Q72" i="41" s="1"/>
  <c r="W72" i="42"/>
  <c r="R72" i="41"/>
  <c r="X72" i="41"/>
  <c r="S72" i="41"/>
  <c r="V72" i="41"/>
  <c r="M72" i="40"/>
  <c r="AB72" i="40"/>
  <c r="S72" i="40"/>
  <c r="V72" i="40"/>
  <c r="W72" i="40" s="1"/>
  <c r="X72" i="40"/>
  <c r="Y72" i="40"/>
  <c r="O72" i="40"/>
  <c r="P72" i="40"/>
  <c r="AA72" i="40"/>
  <c r="L72" i="40"/>
  <c r="N72" i="40" s="1"/>
  <c r="Y72" i="39"/>
  <c r="X72" i="39"/>
  <c r="V72" i="39"/>
  <c r="O72" i="39"/>
  <c r="P72" i="39"/>
  <c r="AB72" i="39"/>
  <c r="AC72" i="39" s="1"/>
  <c r="U72" i="39"/>
  <c r="R72" i="38"/>
  <c r="X72" i="38"/>
  <c r="P72" i="38"/>
  <c r="U72" i="38"/>
  <c r="W72" i="38" s="1"/>
  <c r="AA72" i="38"/>
  <c r="AC72" i="38" s="1"/>
  <c r="M72" i="38"/>
  <c r="S72" i="38"/>
  <c r="Y72" i="38"/>
  <c r="O72" i="38"/>
  <c r="L72" i="38"/>
  <c r="X72" i="37"/>
  <c r="Z72" i="37" s="1"/>
  <c r="M72" i="37"/>
  <c r="O72" i="37"/>
  <c r="Q72" i="37" s="1"/>
  <c r="Y72" i="34"/>
  <c r="X72" i="34"/>
  <c r="O72" i="34"/>
  <c r="M72" i="33"/>
  <c r="Y72" i="33"/>
  <c r="Z72" i="33" s="1"/>
  <c r="V72" i="33"/>
  <c r="P72" i="33"/>
  <c r="AA72" i="33"/>
  <c r="U72" i="33"/>
  <c r="AB72" i="33"/>
  <c r="R72" i="33"/>
  <c r="S72" i="33"/>
  <c r="L72" i="33"/>
  <c r="Y72" i="32"/>
  <c r="X72" i="32"/>
  <c r="Z72" i="32" s="1"/>
  <c r="V72" i="32"/>
  <c r="AB72" i="32"/>
  <c r="P72" i="32"/>
  <c r="L72" i="32"/>
  <c r="M72" i="32"/>
  <c r="U72" i="32"/>
  <c r="AA72" i="32"/>
  <c r="R72" i="32"/>
  <c r="S72" i="32"/>
  <c r="O72" i="32"/>
  <c r="N72" i="37" l="1"/>
  <c r="Q72" i="33"/>
  <c r="Z72" i="34"/>
  <c r="N72" i="39"/>
  <c r="AC72" i="36"/>
  <c r="T72" i="36"/>
  <c r="W72" i="33"/>
  <c r="Q72" i="34"/>
  <c r="T72" i="34"/>
  <c r="Z72" i="35"/>
  <c r="W72" i="37"/>
  <c r="Z72" i="39"/>
  <c r="W72" i="41"/>
  <c r="Z72" i="41"/>
  <c r="T72" i="35"/>
  <c r="Z72" i="40"/>
  <c r="T72" i="41"/>
  <c r="T72" i="40"/>
  <c r="AC72" i="33"/>
  <c r="N72" i="34"/>
  <c r="W72" i="39"/>
  <c r="AC72" i="40"/>
  <c r="Q72" i="32"/>
  <c r="N72" i="33"/>
  <c r="Q72" i="40"/>
  <c r="Q72" i="39"/>
  <c r="Z72" i="38"/>
  <c r="N72" i="38"/>
  <c r="Q72" i="38"/>
  <c r="T72" i="38"/>
  <c r="T72" i="33"/>
  <c r="W72" i="32"/>
  <c r="N72" i="32"/>
  <c r="T72" i="32"/>
  <c r="AC72" i="32"/>
  <c r="BG68" i="14" l="1"/>
  <c r="BG67" i="14"/>
  <c r="BG66" i="14"/>
  <c r="BG65" i="14"/>
  <c r="BH54" i="14"/>
  <c r="BM54" i="14"/>
  <c r="C54" i="14"/>
  <c r="B54" i="14"/>
  <c r="BH53" i="14"/>
  <c r="BM53" i="14"/>
  <c r="C53" i="14"/>
  <c r="B53" i="14"/>
  <c r="BH52" i="14"/>
  <c r="BM52" i="14"/>
  <c r="C52" i="14"/>
  <c r="B52" i="14"/>
  <c r="BH51" i="14"/>
  <c r="BM51" i="14"/>
  <c r="C51" i="14"/>
  <c r="B51" i="14"/>
  <c r="BH50" i="14"/>
  <c r="BM50" i="14"/>
  <c r="C50" i="14"/>
  <c r="B50" i="14"/>
  <c r="BH49" i="14"/>
  <c r="BM49" i="14"/>
  <c r="C49" i="14"/>
  <c r="B49" i="14"/>
  <c r="BH48" i="14"/>
  <c r="BM48" i="14"/>
  <c r="C48" i="14"/>
  <c r="B48" i="14"/>
  <c r="BH47" i="14"/>
  <c r="BM47" i="14"/>
  <c r="C47" i="14"/>
  <c r="B47" i="14"/>
  <c r="BH46" i="14"/>
  <c r="BM46" i="14"/>
  <c r="C46" i="14"/>
  <c r="B46" i="14"/>
  <c r="BH45" i="14"/>
  <c r="BM45" i="14"/>
  <c r="C45" i="14"/>
  <c r="B45" i="14"/>
  <c r="BH44" i="14"/>
  <c r="BM44" i="14"/>
  <c r="C44" i="14"/>
  <c r="B44" i="14"/>
  <c r="BH43" i="14"/>
  <c r="BM43" i="14"/>
  <c r="C43" i="14"/>
  <c r="B43" i="14"/>
  <c r="BH42" i="14"/>
  <c r="BM42" i="14"/>
  <c r="C42" i="14"/>
  <c r="B42" i="14"/>
  <c r="BH41" i="14"/>
  <c r="BM41" i="14"/>
  <c r="C41" i="14"/>
  <c r="B41" i="14"/>
  <c r="BH40" i="14"/>
  <c r="BM40" i="14"/>
  <c r="C40" i="14"/>
  <c r="B40" i="14"/>
  <c r="BH39" i="14"/>
  <c r="BM39" i="14"/>
  <c r="C39" i="14"/>
  <c r="B39" i="14"/>
  <c r="BH38" i="14"/>
  <c r="BM38" i="14"/>
  <c r="C38" i="14"/>
  <c r="B38" i="14"/>
  <c r="BH37" i="14"/>
  <c r="BM37" i="14"/>
  <c r="C37" i="14"/>
  <c r="B37" i="14"/>
  <c r="BH36" i="14"/>
  <c r="BM36" i="14"/>
  <c r="C36" i="14"/>
  <c r="B36" i="14"/>
  <c r="BH35" i="14"/>
  <c r="BM35" i="14"/>
  <c r="C35" i="14"/>
  <c r="B35" i="14"/>
  <c r="BH34" i="14"/>
  <c r="BM34" i="14"/>
  <c r="C34" i="14"/>
  <c r="B34" i="14"/>
  <c r="BH33" i="14"/>
  <c r="BM33" i="14"/>
  <c r="C33" i="14"/>
  <c r="B33" i="14"/>
  <c r="BH32" i="14"/>
  <c r="BM32" i="14"/>
  <c r="C32" i="14"/>
  <c r="B32" i="14"/>
  <c r="BH31" i="14"/>
  <c r="BM31" i="14"/>
  <c r="C31" i="14"/>
  <c r="B31" i="14"/>
  <c r="BH30" i="14"/>
  <c r="BM30" i="14"/>
  <c r="C30" i="14"/>
  <c r="B30" i="14"/>
  <c r="BH29" i="14"/>
  <c r="BM29" i="14"/>
  <c r="C29" i="14"/>
  <c r="B29" i="14"/>
  <c r="BH28" i="14"/>
  <c r="BM28" i="14"/>
  <c r="C28" i="14"/>
  <c r="B28" i="14"/>
  <c r="BH27" i="14"/>
  <c r="BM27" i="14"/>
  <c r="C27" i="14"/>
  <c r="B27" i="14"/>
  <c r="BH26" i="14"/>
  <c r="BM26" i="14"/>
  <c r="C26" i="14"/>
  <c r="B26" i="14"/>
  <c r="BH25" i="14"/>
  <c r="BM25" i="14"/>
  <c r="C25" i="14"/>
  <c r="B25" i="14"/>
  <c r="BH24" i="14"/>
  <c r="BM24" i="14"/>
  <c r="C24" i="14"/>
  <c r="B24" i="14"/>
  <c r="BH23" i="14"/>
  <c r="BM23" i="14"/>
  <c r="C23" i="14"/>
  <c r="B23" i="14"/>
  <c r="BH22" i="14"/>
  <c r="BM22" i="14"/>
  <c r="C22" i="14"/>
  <c r="B22" i="14"/>
  <c r="BH21" i="14"/>
  <c r="BM21" i="14"/>
  <c r="C21" i="14"/>
  <c r="B21" i="14"/>
  <c r="BH20" i="14"/>
  <c r="BM20" i="14"/>
  <c r="C20" i="14"/>
  <c r="B20" i="14"/>
  <c r="BH19" i="14"/>
  <c r="BM19" i="14"/>
  <c r="C19" i="14"/>
  <c r="B19" i="14"/>
  <c r="BH18" i="14"/>
  <c r="BM18" i="14"/>
  <c r="C18" i="14"/>
  <c r="B18" i="14"/>
  <c r="BH17" i="14"/>
  <c r="BM17" i="14"/>
  <c r="C17" i="14"/>
  <c r="B17" i="14"/>
  <c r="BH16" i="14"/>
  <c r="BM16" i="14"/>
  <c r="C16" i="14"/>
  <c r="B16" i="14"/>
  <c r="BH15" i="14"/>
  <c r="BM15" i="14"/>
  <c r="C15" i="14"/>
  <c r="B15" i="14"/>
  <c r="BH14" i="14"/>
  <c r="BM14" i="14"/>
  <c r="C14" i="14"/>
  <c r="B14" i="14"/>
  <c r="BH13" i="14"/>
  <c r="BM13" i="14"/>
  <c r="C13" i="14"/>
  <c r="B13" i="14"/>
  <c r="BH12" i="14"/>
  <c r="BM12" i="14"/>
  <c r="C12" i="14"/>
  <c r="B12" i="14"/>
  <c r="BH11" i="14"/>
  <c r="C11" i="14"/>
  <c r="B11" i="14"/>
  <c r="BU11" i="14" l="1"/>
  <c r="BN21" i="14"/>
  <c r="BN28" i="14"/>
  <c r="BN37" i="14"/>
  <c r="BN46" i="14"/>
  <c r="BN12" i="14"/>
  <c r="BN13" i="14"/>
  <c r="BN16" i="14"/>
  <c r="BN18" i="14"/>
  <c r="BN23" i="14"/>
  <c r="BN25" i="14"/>
  <c r="BN32" i="14"/>
  <c r="BN34" i="14"/>
  <c r="BN39" i="14"/>
  <c r="BN41" i="14"/>
  <c r="BN51" i="14"/>
  <c r="BO14" i="14"/>
  <c r="BO22" i="14"/>
  <c r="BO25" i="14"/>
  <c r="BO28" i="14"/>
  <c r="BO31" i="14"/>
  <c r="BO38" i="14"/>
  <c r="BO41" i="14"/>
  <c r="BO44" i="14"/>
  <c r="BO47" i="14"/>
  <c r="BO54" i="14"/>
  <c r="BP12" i="14"/>
  <c r="BP13" i="14"/>
  <c r="BP16" i="14"/>
  <c r="BP19" i="14"/>
  <c r="BP22" i="14"/>
  <c r="BP25" i="14"/>
  <c r="BP32" i="14"/>
  <c r="BP35" i="14"/>
  <c r="BP38" i="14"/>
  <c r="BP41" i="14"/>
  <c r="BP48" i="14"/>
  <c r="BP51" i="14"/>
  <c r="BP54" i="14"/>
  <c r="BQ18" i="14"/>
  <c r="BQ21" i="14"/>
  <c r="BQ24" i="14"/>
  <c r="BQ27" i="14"/>
  <c r="BQ34" i="14"/>
  <c r="BQ37" i="14"/>
  <c r="BQ40" i="14"/>
  <c r="BQ43" i="14"/>
  <c r="BQ50" i="14"/>
  <c r="BQ53" i="14"/>
  <c r="BR20" i="14"/>
  <c r="BR21" i="14"/>
  <c r="BR22" i="14"/>
  <c r="BR25" i="14"/>
  <c r="BR28" i="14"/>
  <c r="BR35" i="14"/>
  <c r="BR38" i="14"/>
  <c r="BR41" i="14"/>
  <c r="BR44" i="14"/>
  <c r="BR50" i="14"/>
  <c r="BR53" i="14"/>
  <c r="BS14" i="14"/>
  <c r="BS22" i="14"/>
  <c r="BS25" i="14"/>
  <c r="BS28" i="14"/>
  <c r="BS31" i="14"/>
  <c r="BS38" i="14"/>
  <c r="BS41" i="14"/>
  <c r="BS44" i="14"/>
  <c r="BS47" i="14"/>
  <c r="BS54" i="14"/>
  <c r="BT12" i="14"/>
  <c r="BT13" i="14"/>
  <c r="BT16" i="14"/>
  <c r="BT19" i="14"/>
  <c r="BT22" i="14"/>
  <c r="BT25" i="14"/>
  <c r="BT32" i="14"/>
  <c r="BT35" i="14"/>
  <c r="BT38" i="14"/>
  <c r="BT41" i="14"/>
  <c r="BT44" i="14"/>
  <c r="BT53" i="14"/>
  <c r="BU19" i="14"/>
  <c r="BU27" i="14"/>
  <c r="BU35" i="14"/>
  <c r="BU45" i="14"/>
  <c r="BU48" i="14"/>
  <c r="BN11" i="14"/>
  <c r="BN22" i="14"/>
  <c r="BN27" i="14"/>
  <c r="BN36" i="14"/>
  <c r="BN48" i="14"/>
  <c r="BO13" i="14"/>
  <c r="BO18" i="14"/>
  <c r="BO21" i="14"/>
  <c r="BO24" i="14"/>
  <c r="BO27" i="14"/>
  <c r="BO34" i="14"/>
  <c r="BO37" i="14"/>
  <c r="BO40" i="14"/>
  <c r="BO43" i="14"/>
  <c r="BO50" i="14"/>
  <c r="BO53" i="14"/>
  <c r="BP11" i="14"/>
  <c r="BP14" i="14"/>
  <c r="BP15" i="14"/>
  <c r="BP18" i="14"/>
  <c r="BP21" i="14"/>
  <c r="BP28" i="14"/>
  <c r="BP31" i="14"/>
  <c r="BP34" i="14"/>
  <c r="BP37" i="14"/>
  <c r="BP44" i="14"/>
  <c r="BP47" i="14"/>
  <c r="BP50" i="14"/>
  <c r="BP53" i="14"/>
  <c r="BQ14" i="14"/>
  <c r="BQ17" i="14"/>
  <c r="BQ20" i="14"/>
  <c r="BQ23" i="14"/>
  <c r="BQ30" i="14"/>
  <c r="BQ33" i="14"/>
  <c r="BQ36" i="14"/>
  <c r="BQ39" i="14"/>
  <c r="BQ46" i="14"/>
  <c r="BQ49" i="14"/>
  <c r="BQ52" i="14"/>
  <c r="BR11" i="14"/>
  <c r="BR12" i="14"/>
  <c r="BR15" i="14"/>
  <c r="BR24" i="14"/>
  <c r="BR31" i="14"/>
  <c r="BR34" i="14"/>
  <c r="BR37" i="14"/>
  <c r="BR40" i="14"/>
  <c r="BR47" i="14"/>
  <c r="BS11" i="14"/>
  <c r="BS12" i="14"/>
  <c r="BS13" i="14"/>
  <c r="BS18" i="14"/>
  <c r="BS21" i="14"/>
  <c r="BS24" i="14"/>
  <c r="BS27" i="14"/>
  <c r="BS34" i="14"/>
  <c r="BS37" i="14"/>
  <c r="BS40" i="14"/>
  <c r="BS43" i="14"/>
  <c r="BS50" i="14"/>
  <c r="BS53" i="14"/>
  <c r="BT11" i="14"/>
  <c r="BT14" i="14"/>
  <c r="BT15" i="14"/>
  <c r="BT18" i="14"/>
  <c r="BT21" i="14"/>
  <c r="BT28" i="14"/>
  <c r="BT31" i="14"/>
  <c r="BT34" i="14"/>
  <c r="BT37" i="14"/>
  <c r="BT40" i="14"/>
  <c r="BT47" i="14"/>
  <c r="BT50" i="14"/>
  <c r="BT52" i="14"/>
  <c r="BU16" i="14"/>
  <c r="BU18" i="14"/>
  <c r="BU21" i="14"/>
  <c r="BU24" i="14"/>
  <c r="BU26" i="14"/>
  <c r="BU29" i="14"/>
  <c r="BU32" i="14"/>
  <c r="BU34" i="14"/>
  <c r="BU37" i="14"/>
  <c r="BU40" i="14"/>
  <c r="BU42" i="14"/>
  <c r="BU47" i="14"/>
  <c r="BU52" i="14"/>
  <c r="BU54" i="14"/>
  <c r="BV15" i="14"/>
  <c r="BV18" i="14"/>
  <c r="BV20" i="14"/>
  <c r="BV35" i="14"/>
  <c r="BV37" i="14"/>
  <c r="BV42" i="14"/>
  <c r="BV44" i="14"/>
  <c r="BN20" i="14"/>
  <c r="BN29" i="14"/>
  <c r="BN38" i="14"/>
  <c r="BN43" i="14"/>
  <c r="BN45" i="14"/>
  <c r="BN50" i="14"/>
  <c r="BN53" i="14"/>
  <c r="BO11" i="14"/>
  <c r="BO12" i="14"/>
  <c r="BN15" i="14"/>
  <c r="BN17" i="14"/>
  <c r="BN24" i="14"/>
  <c r="BN26" i="14"/>
  <c r="BN31" i="14"/>
  <c r="BN33" i="14"/>
  <c r="BN40" i="14"/>
  <c r="BN42" i="14"/>
  <c r="BN47" i="14"/>
  <c r="BO15" i="14"/>
  <c r="BO16" i="14"/>
  <c r="BO17" i="14"/>
  <c r="BO20" i="14"/>
  <c r="BO23" i="14"/>
  <c r="BO30" i="14"/>
  <c r="BO33" i="14"/>
  <c r="BO36" i="14"/>
  <c r="BO39" i="14"/>
  <c r="BO46" i="14"/>
  <c r="BO49" i="14"/>
  <c r="BO52" i="14"/>
  <c r="BP17" i="14"/>
  <c r="BP24" i="14"/>
  <c r="BP27" i="14"/>
  <c r="BP30" i="14"/>
  <c r="BP33" i="14"/>
  <c r="BP40" i="14"/>
  <c r="BP43" i="14"/>
  <c r="BP46" i="14"/>
  <c r="BP49" i="14"/>
  <c r="BQ11" i="14"/>
  <c r="BQ12" i="14"/>
  <c r="BQ13" i="14"/>
  <c r="BQ16" i="14"/>
  <c r="BQ19" i="14"/>
  <c r="BQ26" i="14"/>
  <c r="BQ29" i="14"/>
  <c r="BQ32" i="14"/>
  <c r="BQ35" i="14"/>
  <c r="BQ42" i="14"/>
  <c r="BQ45" i="14"/>
  <c r="BQ48" i="14"/>
  <c r="BQ51" i="14"/>
  <c r="BR13" i="14"/>
  <c r="BR14" i="14"/>
  <c r="BR19" i="14"/>
  <c r="BR27" i="14"/>
  <c r="BR30" i="14"/>
  <c r="BR33" i="14"/>
  <c r="BR36" i="14"/>
  <c r="BR43" i="14"/>
  <c r="BR46" i="14"/>
  <c r="BR49" i="14"/>
  <c r="BR52" i="14"/>
  <c r="BS15" i="14"/>
  <c r="BS16" i="14"/>
  <c r="BS17" i="14"/>
  <c r="BS20" i="14"/>
  <c r="BS23" i="14"/>
  <c r="BS30" i="14"/>
  <c r="BS33" i="14"/>
  <c r="BS36" i="14"/>
  <c r="BS39" i="14"/>
  <c r="BS46" i="14"/>
  <c r="BS49" i="14"/>
  <c r="BS52" i="14"/>
  <c r="BT17" i="14"/>
  <c r="BT24" i="14"/>
  <c r="BT27" i="14"/>
  <c r="BT30" i="14"/>
  <c r="BT33" i="14"/>
  <c r="BT43" i="14"/>
  <c r="BT46" i="14"/>
  <c r="BT49" i="14"/>
  <c r="BU12" i="14"/>
  <c r="BU13" i="14"/>
  <c r="BU14" i="14"/>
  <c r="BU15" i="14"/>
  <c r="BU23" i="14"/>
  <c r="BU31" i="14"/>
  <c r="BU39" i="14"/>
  <c r="BU44" i="14"/>
  <c r="BU46" i="14"/>
  <c r="BU49" i="14"/>
  <c r="BV17" i="14"/>
  <c r="BV30" i="14"/>
  <c r="BV32" i="14"/>
  <c r="BN14" i="14"/>
  <c r="BN19" i="14"/>
  <c r="BN30" i="14"/>
  <c r="BN35" i="14"/>
  <c r="BN44" i="14"/>
  <c r="BN49" i="14"/>
  <c r="BN52" i="14"/>
  <c r="BN54" i="14"/>
  <c r="BO19" i="14"/>
  <c r="BO26" i="14"/>
  <c r="BO29" i="14"/>
  <c r="BO32" i="14"/>
  <c r="BO35" i="14"/>
  <c r="BO42" i="14"/>
  <c r="BO45" i="14"/>
  <c r="BO48" i="14"/>
  <c r="BO51" i="14"/>
  <c r="BP20" i="14"/>
  <c r="BP23" i="14"/>
  <c r="BP26" i="14"/>
  <c r="BP29" i="14"/>
  <c r="BP36" i="14"/>
  <c r="BP39" i="14"/>
  <c r="BP42" i="14"/>
  <c r="BP45" i="14"/>
  <c r="BP52" i="14"/>
  <c r="BQ15" i="14"/>
  <c r="BQ22" i="14"/>
  <c r="BQ25" i="14"/>
  <c r="BQ28" i="14"/>
  <c r="BQ31" i="14"/>
  <c r="BQ38" i="14"/>
  <c r="BQ41" i="14"/>
  <c r="BQ44" i="14"/>
  <c r="BQ47" i="14"/>
  <c r="BQ54" i="14"/>
  <c r="BR16" i="14"/>
  <c r="BR17" i="14"/>
  <c r="BR18" i="14"/>
  <c r="BR23" i="14"/>
  <c r="BR26" i="14"/>
  <c r="BR29" i="14"/>
  <c r="BR32" i="14"/>
  <c r="BR39" i="14"/>
  <c r="BR42" i="14"/>
  <c r="BR45" i="14"/>
  <c r="BR48" i="14"/>
  <c r="BR51" i="14"/>
  <c r="BR54" i="14"/>
  <c r="BS19" i="14"/>
  <c r="BS26" i="14"/>
  <c r="BS29" i="14"/>
  <c r="BS32" i="14"/>
  <c r="BS35" i="14"/>
  <c r="BS42" i="14"/>
  <c r="BS45" i="14"/>
  <c r="BS48" i="14"/>
  <c r="BS51" i="14"/>
  <c r="BT20" i="14"/>
  <c r="BT23" i="14"/>
  <c r="BT26" i="14"/>
  <c r="BT29" i="14"/>
  <c r="BT36" i="14"/>
  <c r="BT39" i="14"/>
  <c r="BT42" i="14"/>
  <c r="BT45" i="14"/>
  <c r="BT48" i="14"/>
  <c r="BT51" i="14"/>
  <c r="BT54" i="14"/>
  <c r="BU17" i="14"/>
  <c r="BU20" i="14"/>
  <c r="BU22" i="14"/>
  <c r="BU25" i="14"/>
  <c r="BU28" i="14"/>
  <c r="BU30" i="14"/>
  <c r="BU33" i="14"/>
  <c r="BU36" i="14"/>
  <c r="BV23" i="14"/>
  <c r="BV25" i="14"/>
  <c r="BV27" i="14"/>
  <c r="BU50" i="14"/>
  <c r="BU53" i="14"/>
  <c r="BV11" i="14"/>
  <c r="BV12" i="14"/>
  <c r="BV13" i="14"/>
  <c r="BV21" i="14"/>
  <c r="BV26" i="14"/>
  <c r="BV28" i="14"/>
  <c r="BV31" i="14"/>
  <c r="BV34" i="14"/>
  <c r="BV36" i="14"/>
  <c r="BV43" i="14"/>
  <c r="BV45" i="14"/>
  <c r="BV50" i="14"/>
  <c r="BV52" i="14"/>
  <c r="BW12" i="14"/>
  <c r="BW16" i="14"/>
  <c r="BW18" i="14"/>
  <c r="BW25" i="14"/>
  <c r="BW32" i="14"/>
  <c r="BW34" i="14"/>
  <c r="BW41" i="14"/>
  <c r="BW43" i="14"/>
  <c r="BW48" i="14"/>
  <c r="BW50" i="14"/>
  <c r="BW53" i="14"/>
  <c r="BX11" i="14"/>
  <c r="BX21" i="14"/>
  <c r="BX26" i="14"/>
  <c r="BX28" i="14"/>
  <c r="BX35" i="14"/>
  <c r="BX37" i="14"/>
  <c r="BX45" i="14"/>
  <c r="BX53" i="14"/>
  <c r="BW15" i="14"/>
  <c r="BX15" i="14"/>
  <c r="BW27" i="14"/>
  <c r="BX27" i="14"/>
  <c r="BV49" i="14"/>
  <c r="BV33" i="14"/>
  <c r="BV38" i="14"/>
  <c r="BV40" i="14"/>
  <c r="BV47" i="14"/>
  <c r="BV54" i="14"/>
  <c r="BW20" i="14"/>
  <c r="BW22" i="14"/>
  <c r="BW29" i="14"/>
  <c r="BW31" i="14"/>
  <c r="BW36" i="14"/>
  <c r="BW38" i="14"/>
  <c r="BW45" i="14"/>
  <c r="BW47" i="14"/>
  <c r="BX14" i="14"/>
  <c r="BX16" i="14"/>
  <c r="BX25" i="14"/>
  <c r="BX30" i="14"/>
  <c r="BX32" i="14"/>
  <c r="BX39" i="14"/>
  <c r="BX42" i="14"/>
  <c r="BX44" i="14"/>
  <c r="BX47" i="14"/>
  <c r="BX50" i="14"/>
  <c r="BV51" i="14"/>
  <c r="BV53" i="14"/>
  <c r="BW17" i="14"/>
  <c r="BW24" i="14"/>
  <c r="BW26" i="14"/>
  <c r="BW33" i="14"/>
  <c r="BW35" i="14"/>
  <c r="BW40" i="14"/>
  <c r="BW42" i="14"/>
  <c r="BW52" i="14"/>
  <c r="BW54" i="14"/>
  <c r="BX13" i="14"/>
  <c r="BX18" i="14"/>
  <c r="BX20" i="14"/>
  <c r="BX29" i="14"/>
  <c r="BX34" i="14"/>
  <c r="BX36" i="14"/>
  <c r="BX41" i="14"/>
  <c r="BX51" i="14"/>
  <c r="BX54" i="14"/>
  <c r="BW11" i="14"/>
  <c r="BW23" i="14"/>
  <c r="BX23" i="14"/>
  <c r="BU38" i="14"/>
  <c r="BU41" i="14"/>
  <c r="BU43" i="14"/>
  <c r="BU51" i="14"/>
  <c r="BV14" i="14"/>
  <c r="BV16" i="14"/>
  <c r="BV22" i="14"/>
  <c r="BV24" i="14"/>
  <c r="BV29" i="14"/>
  <c r="BV39" i="14"/>
  <c r="BV41" i="14"/>
  <c r="BV46" i="14"/>
  <c r="BV48" i="14"/>
  <c r="BW13" i="14"/>
  <c r="BW21" i="14"/>
  <c r="BW28" i="14"/>
  <c r="BW30" i="14"/>
  <c r="BW37" i="14"/>
  <c r="BW39" i="14"/>
  <c r="BW44" i="14"/>
  <c r="BW46" i="14"/>
  <c r="BW51" i="14"/>
  <c r="BX12" i="14"/>
  <c r="BX17" i="14"/>
  <c r="BX22" i="14"/>
  <c r="BX24" i="14"/>
  <c r="BX31" i="14"/>
  <c r="BX33" i="14"/>
  <c r="BX38" i="14"/>
  <c r="BX40" i="14"/>
  <c r="BX43" i="14"/>
  <c r="BX46" i="14"/>
  <c r="BX48" i="14"/>
  <c r="BX52" i="14"/>
  <c r="BT8" i="14"/>
  <c r="BV19" i="14"/>
  <c r="BW19" i="14"/>
  <c r="BX19" i="14"/>
  <c r="BW49" i="14"/>
  <c r="BX49" i="14"/>
  <c r="BW14" i="14"/>
  <c r="BP8" i="14"/>
  <c r="BM11" i="14"/>
  <c r="BW8" i="14"/>
  <c r="BQ8" i="14"/>
  <c r="BU8" i="14"/>
  <c r="BX8" i="14"/>
  <c r="BN8" i="14"/>
  <c r="BR8" i="14"/>
  <c r="BV8" i="14"/>
  <c r="BO8" i="14"/>
  <c r="BS8" i="14"/>
  <c r="BY50" i="14" l="1"/>
  <c r="BI50" i="14" s="1"/>
  <c r="I68" i="14"/>
  <c r="BY37" i="14"/>
  <c r="BI37" i="14" s="1"/>
  <c r="BY21" i="14"/>
  <c r="BI21" i="14" s="1"/>
  <c r="BY36" i="14"/>
  <c r="BI36" i="14" s="1"/>
  <c r="AC67" i="14"/>
  <c r="N66" i="14"/>
  <c r="BY49" i="14"/>
  <c r="BI49" i="14" s="1"/>
  <c r="AM65" i="14"/>
  <c r="BY20" i="14"/>
  <c r="BI20" i="14" s="1"/>
  <c r="AM67" i="14"/>
  <c r="S68" i="14"/>
  <c r="BY12" i="14"/>
  <c r="BI12" i="14" s="1"/>
  <c r="BY28" i="14"/>
  <c r="BI28" i="14" s="1"/>
  <c r="BY32" i="14"/>
  <c r="BI32" i="14" s="1"/>
  <c r="AW68" i="14"/>
  <c r="BB68" i="14"/>
  <c r="BY16" i="14"/>
  <c r="BI16" i="14" s="1"/>
  <c r="BY39" i="14"/>
  <c r="BI39" i="14" s="1"/>
  <c r="AW66" i="14"/>
  <c r="BY52" i="14"/>
  <c r="BI52" i="14" s="1"/>
  <c r="BY46" i="14"/>
  <c r="BI46" i="14" s="1"/>
  <c r="BY44" i="14"/>
  <c r="BI44" i="14" s="1"/>
  <c r="BY14" i="14"/>
  <c r="BI14" i="14" s="1"/>
  <c r="AH65" i="14"/>
  <c r="AW67" i="14"/>
  <c r="N67" i="14"/>
  <c r="X68" i="14"/>
  <c r="N65" i="14"/>
  <c r="X67" i="14"/>
  <c r="X66" i="14"/>
  <c r="X65" i="14"/>
  <c r="AM68" i="14"/>
  <c r="AH66" i="14"/>
  <c r="AM66" i="14"/>
  <c r="AC68" i="14"/>
  <c r="AR66" i="14"/>
  <c r="N68" i="14"/>
  <c r="I66" i="14"/>
  <c r="AH67" i="14"/>
  <c r="I65" i="14"/>
  <c r="BB66" i="14"/>
  <c r="S66" i="14"/>
  <c r="BB65" i="14"/>
  <c r="S65" i="14"/>
  <c r="I67" i="14"/>
  <c r="AH68" i="14"/>
  <c r="AC66" i="14"/>
  <c r="BB67" i="14"/>
  <c r="AC65" i="14"/>
  <c r="S67" i="14"/>
  <c r="BY40" i="14"/>
  <c r="BI40" i="14" s="1"/>
  <c r="BY38" i="14"/>
  <c r="BI38" i="14" s="1"/>
  <c r="BY22" i="14"/>
  <c r="BI22" i="14" s="1"/>
  <c r="BY48" i="14"/>
  <c r="BI48" i="14" s="1"/>
  <c r="BY24" i="14"/>
  <c r="BI24" i="14" s="1"/>
  <c r="AR65" i="14"/>
  <c r="AR68" i="14"/>
  <c r="AR67" i="14"/>
  <c r="BY30" i="14"/>
  <c r="BI30" i="14" s="1"/>
  <c r="AW65" i="14"/>
  <c r="BY26" i="14"/>
  <c r="BI26" i="14" s="1"/>
  <c r="BY17" i="14"/>
  <c r="BI17" i="14" s="1"/>
  <c r="BY15" i="14"/>
  <c r="BI15" i="14" s="1"/>
  <c r="BY29" i="14"/>
  <c r="BI29" i="14" s="1"/>
  <c r="BY27" i="14"/>
  <c r="BI27" i="14" s="1"/>
  <c r="BY19" i="14"/>
  <c r="BI19" i="14" s="1"/>
  <c r="BY42" i="14"/>
  <c r="BI42" i="14" s="1"/>
  <c r="BY33" i="14"/>
  <c r="BI33" i="14" s="1"/>
  <c r="BY34" i="14"/>
  <c r="BI34" i="14" s="1"/>
  <c r="BY18" i="14"/>
  <c r="BI18" i="14" s="1"/>
  <c r="BY54" i="14"/>
  <c r="BI54" i="14" s="1"/>
  <c r="BY47" i="14"/>
  <c r="BI47" i="14" s="1"/>
  <c r="BY53" i="14"/>
  <c r="BI53" i="14" s="1"/>
  <c r="BY45" i="14"/>
  <c r="BI45" i="14" s="1"/>
  <c r="BY43" i="14"/>
  <c r="BI43" i="14" s="1"/>
  <c r="BY11" i="14"/>
  <c r="BI11" i="14" s="1"/>
  <c r="BY41" i="14"/>
  <c r="BI41" i="14" s="1"/>
  <c r="BY25" i="14"/>
  <c r="BI25" i="14" s="1"/>
  <c r="BY23" i="14"/>
  <c r="BI23" i="14" s="1"/>
  <c r="BY31" i="14"/>
  <c r="BI31" i="14" s="1"/>
  <c r="BY35" i="14"/>
  <c r="BI35" i="14" s="1"/>
  <c r="BY51" i="14"/>
  <c r="BI51" i="14" s="1"/>
  <c r="BY13" i="14"/>
  <c r="BI13" i="14" s="1"/>
</calcChain>
</file>

<file path=xl/sharedStrings.xml><?xml version="1.0" encoding="utf-8"?>
<sst xmlns="http://schemas.openxmlformats.org/spreadsheetml/2006/main" count="1296" uniqueCount="152">
  <si>
    <t>INSTITUTO POLITÉCNICO INDUSTRIAL DE LUANDA</t>
  </si>
  <si>
    <t>ÁREA DE FORMAÇÃO DE INFORMÁTICA</t>
  </si>
  <si>
    <r>
      <rPr>
        <b/>
        <sz val="9"/>
        <color rgb="FFFF0000"/>
        <rFont val="Engravers MT"/>
        <family val="1"/>
      </rPr>
      <t>CURSO :</t>
    </r>
    <r>
      <rPr>
        <b/>
        <sz val="9"/>
        <color rgb="FFFF0000"/>
        <rFont val="Engravers MT"/>
        <family val="1"/>
      </rPr>
      <t xml:space="preserve"> TÉCNICO DE GESTÃO DE SISTEMAS INFORMÁTICOS</t>
    </r>
  </si>
  <si>
    <r>
      <rPr>
        <b/>
        <sz val="10"/>
        <color rgb="FFFF0000"/>
        <rFont val="Engravers MT"/>
        <family val="1"/>
      </rPr>
      <t>VISTO O DIRECTOR:</t>
    </r>
    <r>
      <rPr>
        <sz val="10"/>
        <color rgb="FFFF0000"/>
        <rFont val="Engravers MT"/>
        <family val="1"/>
      </rPr>
      <t xml:space="preserve"> </t>
    </r>
    <r>
      <rPr>
        <sz val="10"/>
        <color theme="1"/>
        <rFont val="Engravers MT"/>
        <family val="1"/>
      </rPr>
      <t>____________________</t>
    </r>
  </si>
  <si>
    <t>Nº.</t>
  </si>
  <si>
    <t>PROC.</t>
  </si>
  <si>
    <t>NOME COMPLETO DO ALUNO</t>
  </si>
  <si>
    <t>IDADE</t>
  </si>
  <si>
    <t>SEXO</t>
  </si>
  <si>
    <t>CONTACTO -PAI</t>
  </si>
  <si>
    <t>Obs.:</t>
  </si>
  <si>
    <t>M</t>
  </si>
  <si>
    <t>F</t>
  </si>
  <si>
    <t>NOME DO DIRECTOR DE TURMA :__________________________________</t>
  </si>
  <si>
    <t xml:space="preserve">NOME DO DELEGADO(A) DA TURMA : _______________________________       </t>
  </si>
  <si>
    <t>SUBDIRECÇÃO PEDAGÓGICA</t>
  </si>
  <si>
    <t>Nº</t>
  </si>
  <si>
    <t xml:space="preserve">Nº PROC. </t>
  </si>
  <si>
    <t>NOME COMPLETO</t>
  </si>
  <si>
    <t>CLASSIFICAÇÃO DE FREQUÊNCIA (C.F)</t>
  </si>
  <si>
    <t>I TRIMESTRE</t>
  </si>
  <si>
    <t>II TRIMESTRE</t>
  </si>
  <si>
    <t>TF</t>
  </si>
  <si>
    <t>III TRIMESTRE</t>
  </si>
  <si>
    <t>MF</t>
  </si>
  <si>
    <t>OBSERVAÇÃO</t>
  </si>
  <si>
    <t>P1</t>
  </si>
  <si>
    <t>PT</t>
  </si>
  <si>
    <t>MT1</t>
  </si>
  <si>
    <t>MT2</t>
  </si>
  <si>
    <t>MT3</t>
  </si>
  <si>
    <t>LEGENDA</t>
  </si>
  <si>
    <t>ESTATISTICA DO I TRIMESTRE</t>
  </si>
  <si>
    <t>ESTATISTICA DO II TRIMESTRE</t>
  </si>
  <si>
    <t>POSITIVAS</t>
  </si>
  <si>
    <t>NEGATIVAS</t>
  </si>
  <si>
    <r>
      <rPr>
        <sz val="7"/>
        <color theme="1"/>
        <rFont val="Engravers MT"/>
        <family val="1"/>
      </rPr>
      <t>MÉDIA FINAL = (</t>
    </r>
    <r>
      <rPr>
        <b/>
        <sz val="7"/>
        <color theme="1"/>
        <rFont val="Engravers MT"/>
        <family val="1"/>
      </rPr>
      <t>MT1</t>
    </r>
    <r>
      <rPr>
        <sz val="7"/>
        <color theme="1"/>
        <rFont val="Engravers MT"/>
        <family val="1"/>
      </rPr>
      <t xml:space="preserve"> + </t>
    </r>
    <r>
      <rPr>
        <b/>
        <sz val="7"/>
        <color theme="1"/>
        <rFont val="Engravers MT"/>
        <family val="1"/>
      </rPr>
      <t>MT2</t>
    </r>
    <r>
      <rPr>
        <sz val="7"/>
        <color theme="1"/>
        <rFont val="Engravers MT"/>
        <family val="1"/>
      </rPr>
      <t xml:space="preserve"> + </t>
    </r>
    <r>
      <rPr>
        <b/>
        <sz val="7"/>
        <color theme="1"/>
        <rFont val="Engravers MT"/>
        <family val="1"/>
      </rPr>
      <t>MT3</t>
    </r>
    <r>
      <rPr>
        <sz val="7"/>
        <color theme="1"/>
        <rFont val="Engravers MT"/>
        <family val="1"/>
      </rPr>
      <t>)/3</t>
    </r>
  </si>
  <si>
    <t>PERCENTAGEM</t>
  </si>
  <si>
    <t>O Coordenador dA Área de Formação</t>
  </si>
  <si>
    <t>SEAC</t>
  </si>
  <si>
    <t>TIC</t>
  </si>
  <si>
    <t>TLP</t>
  </si>
  <si>
    <t>FAI</t>
  </si>
  <si>
    <t>N.º</t>
  </si>
  <si>
    <t>CLASSIFICAÇÃO</t>
  </si>
  <si>
    <t>Nº DE PROCESSO</t>
  </si>
  <si>
    <t>FALTAS</t>
  </si>
  <si>
    <t>MÉDIA</t>
  </si>
  <si>
    <t>J</t>
  </si>
  <si>
    <t>I</t>
  </si>
  <si>
    <r>
      <rPr>
        <sz val="8"/>
        <color theme="1"/>
        <rFont val="Times New Roman"/>
        <family val="1"/>
      </rPr>
      <t xml:space="preserve">OBSERVAÇÕES: </t>
    </r>
    <r>
      <rPr>
        <b/>
        <sz val="8"/>
        <color rgb="FF0000FF"/>
        <rFont val="Times New Roman"/>
        <family val="1"/>
      </rPr>
      <t>AM</t>
    </r>
    <r>
      <rPr>
        <sz val="8"/>
        <color theme="1"/>
        <rFont val="Times New Roman"/>
        <family val="1"/>
      </rPr>
      <t xml:space="preserve"> (ANULOU A MATRÍCULA)                              </t>
    </r>
  </si>
  <si>
    <r>
      <rPr>
        <b/>
        <sz val="8"/>
        <color rgb="FF0000FF"/>
        <rFont val="Times New Roman"/>
        <family val="1"/>
      </rPr>
      <t xml:space="preserve"> EEF</t>
    </r>
    <r>
      <rPr>
        <sz val="8"/>
        <color theme="1"/>
        <rFont val="Times New Roman"/>
        <family val="1"/>
      </rPr>
      <t xml:space="preserve"> (EXCLUÍDO POR EXCESSO DE FALTAS)</t>
    </r>
  </si>
  <si>
    <t>MASCULINO COM POSITIVA</t>
  </si>
  <si>
    <t>MASCULINO COM NEGATIVA</t>
  </si>
  <si>
    <t>FEMENINO COM POSITIVA</t>
  </si>
  <si>
    <t>FEMENINO COM NEGATIVA</t>
  </si>
  <si>
    <t>O DIRECTOR DE TURMA</t>
  </si>
  <si>
    <t>O SUBDIRECTOR PEDAGÓGICO</t>
  </si>
  <si>
    <t xml:space="preserve">                                </t>
  </si>
  <si>
    <t>EDSON JORGE DE SOUSA VIEGAS</t>
  </si>
  <si>
    <t>LÍNGUA PORTUGUESA</t>
  </si>
  <si>
    <t>MATEMÁTICA</t>
  </si>
  <si>
    <t>QUÍMICA</t>
  </si>
  <si>
    <t>FÍSICA</t>
  </si>
  <si>
    <t>REPÚBLICA DE ANGOLA</t>
  </si>
  <si>
    <t>MINISTÉRIO DA EDUCAÇÃO</t>
  </si>
  <si>
    <t>L. PORTUGUESA</t>
  </si>
  <si>
    <t xml:space="preserve">                       Visto</t>
  </si>
  <si>
    <t xml:space="preserve">     O Subdirector Pedagógico</t>
  </si>
  <si>
    <t xml:space="preserve">    Edson Jorge Sousa Viegas</t>
  </si>
  <si>
    <t>INGLÊS</t>
  </si>
  <si>
    <t>ED. FÍSICA</t>
  </si>
  <si>
    <t>VISTO</t>
  </si>
  <si>
    <t>O DIRECTOR</t>
  </si>
  <si>
    <t>________________________________________</t>
  </si>
  <si>
    <t>MILTON ANTÓNIO LOPES DA SILVA</t>
  </si>
  <si>
    <t>MINI  PAUTA DO ANO  LECTIVO 2024 - 2025</t>
  </si>
  <si>
    <t>IG11B</t>
  </si>
  <si>
    <r>
      <rPr>
        <b/>
        <sz val="11"/>
        <color theme="4" tint="-0.249977111117893"/>
        <rFont val="Engravers MT"/>
        <family val="1"/>
      </rPr>
      <t>TURMA:</t>
    </r>
    <r>
      <rPr>
        <b/>
        <sz val="11"/>
        <color rgb="FFFF0000"/>
        <rFont val="Engravers MT"/>
        <family val="1"/>
      </rPr>
      <t xml:space="preserve"> IG10A</t>
    </r>
  </si>
  <si>
    <t>NOME DO(A) PROFESSOR(A):</t>
  </si>
  <si>
    <t>LISTA NOMINAL - ANO LECTIVO 2024/2025</t>
  </si>
  <si>
    <t>negativas</t>
  </si>
  <si>
    <r>
      <t>MÉDIA DO I TRIMESTRE (</t>
    </r>
    <r>
      <rPr>
        <b/>
        <sz val="7"/>
        <color theme="1"/>
        <rFont val="Engravers MT"/>
        <family val="1"/>
      </rPr>
      <t>MT1</t>
    </r>
    <r>
      <rPr>
        <sz val="7"/>
        <color theme="1"/>
        <rFont val="Engravers MT"/>
        <family val="1"/>
      </rPr>
      <t>) = (</t>
    </r>
    <r>
      <rPr>
        <b/>
        <sz val="7"/>
        <color theme="1"/>
        <rFont val="Engravers MT"/>
        <family val="1"/>
      </rPr>
      <t>P1</t>
    </r>
    <r>
      <rPr>
        <sz val="7"/>
        <color theme="1"/>
        <rFont val="Engravers MT"/>
        <family val="1"/>
      </rPr>
      <t xml:space="preserve"> + </t>
    </r>
    <r>
      <rPr>
        <b/>
        <sz val="7"/>
        <color theme="1"/>
        <rFont val="Engravers MT"/>
        <family val="1"/>
      </rPr>
      <t>PT</t>
    </r>
    <r>
      <rPr>
        <sz val="7"/>
        <color theme="1"/>
        <rFont val="Engravers MT"/>
        <family val="1"/>
      </rPr>
      <t>)/2</t>
    </r>
  </si>
  <si>
    <r>
      <t>MÉDIA DO I TRIMESTRE (</t>
    </r>
    <r>
      <rPr>
        <b/>
        <sz val="7"/>
        <color theme="1"/>
        <rFont val="Engravers MT"/>
        <family val="1"/>
      </rPr>
      <t>MT2</t>
    </r>
    <r>
      <rPr>
        <sz val="7"/>
        <color theme="1"/>
        <rFont val="Engravers MT"/>
        <family val="1"/>
      </rPr>
      <t>) = (</t>
    </r>
    <r>
      <rPr>
        <b/>
        <sz val="7"/>
        <color theme="1"/>
        <rFont val="Engravers MT"/>
        <family val="1"/>
      </rPr>
      <t>P1</t>
    </r>
    <r>
      <rPr>
        <sz val="7"/>
        <color theme="1"/>
        <rFont val="Engravers MT"/>
        <family val="1"/>
      </rPr>
      <t xml:space="preserve"> + </t>
    </r>
    <r>
      <rPr>
        <b/>
        <sz val="7"/>
        <color theme="1"/>
        <rFont val="Engravers MT"/>
        <family val="1"/>
      </rPr>
      <t>PT</t>
    </r>
    <r>
      <rPr>
        <sz val="7"/>
        <color theme="1"/>
        <rFont val="Engravers MT"/>
        <family val="1"/>
      </rPr>
      <t>)/2</t>
    </r>
  </si>
  <si>
    <r>
      <t>MÉDIA DO I TRIMESTRE (</t>
    </r>
    <r>
      <rPr>
        <b/>
        <sz val="7"/>
        <color theme="1"/>
        <rFont val="Engravers MT"/>
        <family val="1"/>
      </rPr>
      <t>MT3</t>
    </r>
    <r>
      <rPr>
        <sz val="7"/>
        <color theme="1"/>
        <rFont val="Engravers MT"/>
        <family val="1"/>
      </rPr>
      <t>) = (</t>
    </r>
    <r>
      <rPr>
        <b/>
        <sz val="7"/>
        <color theme="1"/>
        <rFont val="Engravers MT"/>
        <family val="1"/>
      </rPr>
      <t>P1</t>
    </r>
    <r>
      <rPr>
        <sz val="7"/>
        <color theme="1"/>
        <rFont val="Engravers MT"/>
        <family val="1"/>
      </rPr>
      <t xml:space="preserve"> + </t>
    </r>
    <r>
      <rPr>
        <b/>
        <sz val="7"/>
        <color theme="1"/>
        <rFont val="Engravers MT"/>
        <family val="1"/>
      </rPr>
      <t>PT</t>
    </r>
    <r>
      <rPr>
        <sz val="7"/>
        <color theme="1"/>
        <rFont val="Engravers MT"/>
        <family val="1"/>
      </rPr>
      <t>)/2</t>
    </r>
  </si>
  <si>
    <t>EDUCAÇÃO FISICA</t>
  </si>
  <si>
    <r>
      <t xml:space="preserve">       DISCIPLINA:</t>
    </r>
    <r>
      <rPr>
        <b/>
        <sz val="16"/>
        <color rgb="FFFF0000"/>
        <rFont val="Times New Roman"/>
        <family val="1"/>
      </rPr>
      <t xml:space="preserve"> </t>
    </r>
  </si>
  <si>
    <r>
      <t>TURMA:</t>
    </r>
    <r>
      <rPr>
        <b/>
        <sz val="16"/>
        <color rgb="FFFF0000"/>
        <rFont val="Times New Roman"/>
        <family val="1"/>
      </rPr>
      <t xml:space="preserve"> </t>
    </r>
  </si>
  <si>
    <t>FORMAÇÃO DE ATITUDES INTEGRADORAS</t>
  </si>
  <si>
    <t xml:space="preserve">ORGANIZAÇÃO E GESTÃO INDUSTRIAL </t>
  </si>
  <si>
    <t>OGI</t>
  </si>
  <si>
    <t>TURMA: IG10A</t>
  </si>
  <si>
    <t>IG10A</t>
  </si>
  <si>
    <t>ABEL RICARDO FAUSTO JORGE</t>
  </si>
  <si>
    <t>ABRAÃO DONGALA ABEL GARCIA</t>
  </si>
  <si>
    <t>ADELMO JOÃO DIAS QUIZUNDA</t>
  </si>
  <si>
    <t>ADILSOM MUANHA ALEXANDRE</t>
  </si>
  <si>
    <t>AGOSTINHO COSTA FREITAS</t>
  </si>
  <si>
    <t>ALBERTINA KIWILA LUEMBA JOSÉ</t>
  </si>
  <si>
    <t>ALBERTO SANTANA DA SILVA ROCHA</t>
  </si>
  <si>
    <t>ALEXANDRE SEBASTIÃO JÚNIOR ANDRÉ</t>
  </si>
  <si>
    <t xml:space="preserve">ANTÓNIO BALTAZAR PEDRO </t>
  </si>
  <si>
    <t>BENVIDA SILVANA UNO VALERIANO</t>
  </si>
  <si>
    <t>CAETANO ERNESTO ALBERTO</t>
  </si>
  <si>
    <t>CAROLINA MISSONGO AGOSTINHO</t>
  </si>
  <si>
    <t xml:space="preserve">CIFERCIANO AUGUSTO GRAÇA MIGUEL </t>
  </si>
  <si>
    <t>CLÉUSIA LOURENÇO ANTÓNIO</t>
  </si>
  <si>
    <t>DANIEL NASSONGA BAMBI</t>
  </si>
  <si>
    <t>DÁRIO DANIEL KATATA YOPILU</t>
  </si>
  <si>
    <t>DELFINA LUCONDO SAMOSAIA</t>
  </si>
  <si>
    <t>DIASONAMA CELESTINA TALA CASTANHEIRO</t>
  </si>
  <si>
    <t>BELMIRO TETA DOMINGOS</t>
  </si>
  <si>
    <t>ELIELSON TUNGUNO MIGUEL LUANGO</t>
  </si>
  <si>
    <t>ELIESER HERNANI PAULINO CELESTINO</t>
  </si>
  <si>
    <t>ETELVINO DOS SANTOS CURSINO DIAS</t>
  </si>
  <si>
    <t>FILOMENA DOMINGOS MANUEL</t>
  </si>
  <si>
    <t>GABRIEL WAGNER DOS SANTOS COSTA</t>
  </si>
  <si>
    <t>GENILCIO SEBASTIÃO FERREIRA MAURÍCIO</t>
  </si>
  <si>
    <t>GUILHERME MATEUS GARCIA GASPAR</t>
  </si>
  <si>
    <t>IVANDRO FERREIRA DOMINGOS</t>
  </si>
  <si>
    <t xml:space="preserve">JACIRA MARISTELA JACINTO AMBRÓSIO </t>
  </si>
  <si>
    <t xml:space="preserve">JONATÃ FILIPE DA COSTA JOÃO </t>
  </si>
  <si>
    <t>JOSÉ BERNARDO MILAGRE PASCOAL</t>
  </si>
  <si>
    <t>JOSÉ DOS SANTOS ANTÓNIO</t>
  </si>
  <si>
    <t>JOSÉ FERNANDO ARMANDO DOS ANJOS PINA</t>
  </si>
  <si>
    <t>MARCELO OCTÁVIO DIAS DE FARIA</t>
  </si>
  <si>
    <t>MILTON MARTINS DALA</t>
  </si>
  <si>
    <t>MOÍSES SEME JOSÉ</t>
  </si>
  <si>
    <t>NZINGA EDUARDO FRANCISCO NSALAMBI</t>
  </si>
  <si>
    <t>PEDRO ALEXANDRE DOMINGOS SERAFIM</t>
  </si>
  <si>
    <t>PLÁCIDO NELSON LOURENÇO PAULO</t>
  </si>
  <si>
    <t>RAQUEL MPEMBA ANTÓNIO CAMBANI</t>
  </si>
  <si>
    <t>ROMÁRIO FÁBIO JÚLIO SEBASTIÃO</t>
  </si>
  <si>
    <t>ROSSANA ILDA AGOSTINHO CANHANGO</t>
  </si>
  <si>
    <t>SAMIRA URIANA MAGALHÃES</t>
  </si>
  <si>
    <t>SAMUEL PINDULO KAKULO</t>
  </si>
  <si>
    <t>SIDÓNIA BUANGA KINGO</t>
  </si>
  <si>
    <t>VALDIK LOPES MORAIS</t>
  </si>
  <si>
    <t>VERÓNICA IPOTA KAPAU MONTEIRO</t>
  </si>
  <si>
    <t xml:space="preserve">VERÓNICA MACAIA MUANDA </t>
  </si>
  <si>
    <t>ZENILDO JOSÉ BALTAZAR FRANCISCO</t>
  </si>
  <si>
    <t>ANA CRISTINA AGOSTINHO NETO</t>
  </si>
  <si>
    <t xml:space="preserve">NZUZI Ketsia lusanga joão  </t>
  </si>
  <si>
    <t>BENJAMIM ZACARIAS MUKENDE MAKANDA</t>
  </si>
  <si>
    <t>EMANUEL BERNARDO MÁRIO</t>
  </si>
  <si>
    <r>
      <t xml:space="preserve"> </t>
    </r>
    <r>
      <rPr>
        <b/>
        <sz val="16"/>
        <color rgb="FF0070C0"/>
        <rFont val="Engravers MT"/>
        <family val="1"/>
      </rPr>
      <t>CURSO:</t>
    </r>
    <r>
      <rPr>
        <b/>
        <sz val="16"/>
        <color rgb="FFFF0000"/>
        <rFont val="Engravers MT"/>
        <family val="1"/>
      </rPr>
      <t xml:space="preserve"> TÉCNICO DE GESTÃO DE SISTEMAS INFORMÁTICOS</t>
    </r>
  </si>
  <si>
    <r>
      <rPr>
        <b/>
        <sz val="9"/>
        <color rgb="FF0070C0"/>
        <rFont val="Engravers MT"/>
        <family val="1"/>
      </rPr>
      <t>SALA:</t>
    </r>
    <r>
      <rPr>
        <b/>
        <sz val="9"/>
        <color rgb="FFFF0000"/>
        <rFont val="Engravers MT"/>
        <family val="1"/>
      </rPr>
      <t xml:space="preserve"> 66 PAVILHÕES </t>
    </r>
    <r>
      <rPr>
        <b/>
        <sz val="9"/>
        <color rgb="FF0070C0"/>
        <rFont val="Engravers MT"/>
        <family val="1"/>
      </rPr>
      <t>|</t>
    </r>
    <r>
      <rPr>
        <b/>
        <sz val="9"/>
        <color rgb="FFFF0000"/>
        <rFont val="Engravers MT"/>
        <family val="1"/>
      </rPr>
      <t xml:space="preserve"> </t>
    </r>
    <r>
      <rPr>
        <b/>
        <sz val="9"/>
        <color rgb="FF0070C0"/>
        <rFont val="Engravers MT"/>
        <family val="1"/>
      </rPr>
      <t>PERIODO:</t>
    </r>
    <r>
      <rPr>
        <b/>
        <sz val="9"/>
        <color rgb="FFFF0000"/>
        <rFont val="Engravers MT"/>
        <family val="1"/>
      </rPr>
      <t xml:space="preserve"> MANHÃ</t>
    </r>
  </si>
  <si>
    <r>
      <t xml:space="preserve">ÁREA: </t>
    </r>
    <r>
      <rPr>
        <u/>
        <sz val="16"/>
        <color theme="1"/>
        <rFont val="Times New Roman"/>
        <family val="1"/>
      </rPr>
      <t>INFORMÁTICA</t>
    </r>
    <r>
      <rPr>
        <sz val="16"/>
        <color theme="1"/>
        <rFont val="Times New Roman"/>
        <family val="1"/>
      </rPr>
      <t xml:space="preserve"> CURSO: </t>
    </r>
    <r>
      <rPr>
        <u/>
        <sz val="16"/>
        <color theme="1"/>
        <rFont val="Times New Roman"/>
        <family val="1"/>
      </rPr>
      <t>TÉCNICO DE GESTÃO DE SISTEMAS INFORMÁTICOS</t>
    </r>
  </si>
  <si>
    <t>PAUTA DE AVALIAÇÃO DO I TRIMESTRE DO ANO LECTIVO 2024/2025</t>
  </si>
  <si>
    <t>DATA: ___/_____________/_2024_</t>
  </si>
  <si>
    <t>PAUTA DE AVALIAÇÃO DO II TRIMESTRE DO ANO LECTIVO 2024/2025</t>
  </si>
  <si>
    <r>
      <rPr>
        <sz val="16"/>
        <color rgb="FF0070C0"/>
        <rFont val="Times New Roman"/>
        <family val="1"/>
      </rPr>
      <t>ÁREA:</t>
    </r>
    <r>
      <rPr>
        <sz val="16"/>
        <color rgb="FFFF0000"/>
        <rFont val="Times New Roman"/>
        <family val="1"/>
      </rPr>
      <t xml:space="preserve"> </t>
    </r>
    <r>
      <rPr>
        <u/>
        <sz val="16"/>
        <color rgb="FFFF0000"/>
        <rFont val="Times New Roman"/>
        <family val="1"/>
      </rPr>
      <t>INFORMÁTICA</t>
    </r>
    <r>
      <rPr>
        <sz val="16"/>
        <color theme="1"/>
        <rFont val="Times New Roman"/>
        <family val="1"/>
      </rPr>
      <t xml:space="preserve"> </t>
    </r>
    <r>
      <rPr>
        <sz val="16"/>
        <color rgb="FF0070C0"/>
        <rFont val="Times New Roman"/>
        <family val="1"/>
      </rPr>
      <t>CURSO:</t>
    </r>
    <r>
      <rPr>
        <sz val="16"/>
        <color theme="1"/>
        <rFont val="Times New Roman"/>
        <family val="1"/>
      </rPr>
      <t xml:space="preserve"> </t>
    </r>
    <r>
      <rPr>
        <u/>
        <sz val="16"/>
        <color rgb="FFFF0000"/>
        <rFont val="Times New Roman"/>
        <family val="1"/>
      </rPr>
      <t>TÉCNICO DE GESTÃO DE SISTEMAS INFORMÁTICOS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</si>
</sst>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/yyyy"/>
    <numFmt numFmtId="165" formatCode="0.0"/>
  </numFmts>
  <fonts count="83">
    <font>
      <sz val="11"/>
      <color theme="1"/>
      <name val="Calibri"/>
      <scheme val="minor"/>
    </font>
    <font>
      <sz val="10"/>
      <color theme="1"/>
      <name val="Engravers MT"/>
      <family val="1"/>
    </font>
    <font>
      <b/>
      <sz val="10"/>
      <color theme="1"/>
      <name val="Engravers MT"/>
      <family val="1"/>
    </font>
    <font>
      <sz val="12"/>
      <color theme="1"/>
      <name val="Calibri"/>
      <family val="2"/>
    </font>
    <font>
      <b/>
      <sz val="9"/>
      <color rgb="FFFF0000"/>
      <name val="Engravers MT"/>
      <family val="1"/>
    </font>
    <font>
      <sz val="11"/>
      <name val="Calibri"/>
      <family val="2"/>
    </font>
    <font>
      <b/>
      <sz val="11"/>
      <color rgb="FFFF0000"/>
      <name val="Engravers MT"/>
      <family val="1"/>
    </font>
    <font>
      <sz val="8"/>
      <color theme="1"/>
      <name val="Engravers MT"/>
      <family val="1"/>
    </font>
    <font>
      <b/>
      <sz val="8"/>
      <color rgb="FF0000FF"/>
      <name val="Engravers MT"/>
      <family val="1"/>
    </font>
    <font>
      <b/>
      <sz val="7"/>
      <color rgb="FF0000FF"/>
      <name val="Engravers MT"/>
      <family val="1"/>
    </font>
    <font>
      <b/>
      <sz val="8"/>
      <color theme="1"/>
      <name val="Engravers MT"/>
      <family val="1"/>
    </font>
    <font>
      <b/>
      <sz val="10"/>
      <color rgb="FFFF0000"/>
      <name val="Libre Baskerville"/>
    </font>
    <font>
      <b/>
      <sz val="10"/>
      <color rgb="FF0000FF"/>
      <name val="Libre Baskerville"/>
    </font>
    <font>
      <b/>
      <sz val="11"/>
      <color theme="1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Engravers MT"/>
      <family val="1"/>
    </font>
    <font>
      <sz val="11"/>
      <color theme="1"/>
      <name val="Arial"/>
      <family val="2"/>
    </font>
    <font>
      <b/>
      <sz val="11"/>
      <color theme="1"/>
      <name val="Engravers MT"/>
      <family val="1"/>
    </font>
    <font>
      <b/>
      <sz val="16"/>
      <color rgb="FFFF0000"/>
      <name val="Engravers MT"/>
      <family val="1"/>
    </font>
    <font>
      <sz val="8"/>
      <color theme="1"/>
      <name val="Arial"/>
      <family val="2"/>
    </font>
    <font>
      <b/>
      <sz val="16"/>
      <color rgb="FF0070C0"/>
      <name val="Times New Roman"/>
      <family val="1"/>
    </font>
    <font>
      <b/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rgb="FF00B050"/>
      <name val="Times New Roman"/>
      <family val="1"/>
    </font>
    <font>
      <sz val="9"/>
      <color theme="1"/>
      <name val="Engravers MT"/>
      <family val="1"/>
    </font>
    <font>
      <sz val="12"/>
      <color theme="1"/>
      <name val="Times New Roman"/>
      <family val="1"/>
    </font>
    <font>
      <sz val="12"/>
      <color theme="1"/>
      <name val="Engravers MT"/>
      <family val="1"/>
    </font>
    <font>
      <b/>
      <sz val="7"/>
      <color theme="1"/>
      <name val="Engravers MT"/>
      <family val="1"/>
    </font>
    <font>
      <b/>
      <sz val="7"/>
      <color theme="1"/>
      <name val="Rosarivo"/>
    </font>
    <font>
      <sz val="7"/>
      <color theme="1"/>
      <name val="Engravers MT"/>
      <family val="1"/>
    </font>
    <font>
      <sz val="7"/>
      <color rgb="FF0070C0"/>
      <name val="Engravers MT"/>
      <family val="1"/>
    </font>
    <font>
      <b/>
      <sz val="7"/>
      <color rgb="FF0070C0"/>
      <name val="Engravers MT"/>
      <family val="1"/>
    </font>
    <font>
      <b/>
      <sz val="7"/>
      <color rgb="FFFF0000"/>
      <name val="Engravers MT"/>
      <family val="1"/>
    </font>
    <font>
      <b/>
      <sz val="6"/>
      <color theme="1"/>
      <name val="Engravers MT"/>
      <family val="1"/>
    </font>
    <font>
      <sz val="7"/>
      <color rgb="FFFF0000"/>
      <name val="Engravers MT"/>
      <family val="1"/>
    </font>
    <font>
      <sz val="7"/>
      <color theme="1"/>
      <name val="Arial"/>
      <family val="2"/>
    </font>
    <font>
      <sz val="8"/>
      <color rgb="FF0070C0"/>
      <name val="Tahoma"/>
      <family val="2"/>
    </font>
    <font>
      <sz val="8"/>
      <color rgb="FF0070C0"/>
      <name val="Arial"/>
      <family val="2"/>
    </font>
    <font>
      <sz val="10"/>
      <color theme="1"/>
      <name val="Times New Roman"/>
      <family val="1"/>
    </font>
    <font>
      <sz val="11"/>
      <color theme="1"/>
      <name val="Verdana"/>
      <family val="2"/>
    </font>
    <font>
      <sz val="7"/>
      <color theme="1"/>
      <name val="Verdana"/>
      <family val="2"/>
    </font>
    <font>
      <sz val="9"/>
      <color theme="1"/>
      <name val="Times New Roman"/>
      <family val="1"/>
    </font>
    <font>
      <sz val="8"/>
      <color theme="1"/>
      <name val="Verdana"/>
      <family val="2"/>
    </font>
    <font>
      <b/>
      <sz val="30"/>
      <color rgb="FFC00000"/>
      <name val="Times New Roman"/>
      <family val="1"/>
    </font>
    <font>
      <b/>
      <sz val="8"/>
      <color theme="1"/>
      <name val="Verdana"/>
      <family val="2"/>
    </font>
    <font>
      <sz val="5"/>
      <color theme="1"/>
      <name val="Times New Roman"/>
      <family val="1"/>
    </font>
    <font>
      <sz val="6"/>
      <color theme="1"/>
      <name val="Times New Roman"/>
      <family val="1"/>
    </font>
    <font>
      <b/>
      <sz val="6"/>
      <color theme="1"/>
      <name val="Verdana"/>
      <family val="2"/>
    </font>
    <font>
      <b/>
      <sz val="9"/>
      <color rgb="FF0070C0"/>
      <name val="Engravers MT"/>
      <family val="1"/>
    </font>
    <font>
      <sz val="11"/>
      <color rgb="FFFF0000"/>
      <name val="Verdana"/>
      <family val="2"/>
    </font>
    <font>
      <sz val="11"/>
      <color rgb="FFFF0000"/>
      <name val="Times New Roman"/>
      <family val="1"/>
    </font>
    <font>
      <sz val="10"/>
      <color theme="1"/>
      <name val="Verdana"/>
      <family val="2"/>
    </font>
    <font>
      <sz val="4"/>
      <color theme="1"/>
      <name val="Arial"/>
      <family val="2"/>
    </font>
    <font>
      <sz val="11"/>
      <color rgb="FF0000FF"/>
      <name val="Arial"/>
      <family val="2"/>
    </font>
    <font>
      <sz val="11"/>
      <color rgb="FFFF0000"/>
      <name val="Arial"/>
      <family val="2"/>
    </font>
    <font>
      <sz val="12"/>
      <color theme="1"/>
      <name val="Verdana"/>
      <family val="2"/>
    </font>
    <font>
      <b/>
      <sz val="10"/>
      <color rgb="FFFF0000"/>
      <name val="Engravers MT"/>
      <family val="1"/>
    </font>
    <font>
      <sz val="10"/>
      <color rgb="FFFF0000"/>
      <name val="Engravers MT"/>
      <family val="1"/>
    </font>
    <font>
      <b/>
      <sz val="8"/>
      <color rgb="FF0000FF"/>
      <name val="Times New Roman"/>
      <family val="1"/>
    </font>
    <font>
      <sz val="11"/>
      <name val="Times New Roman"/>
      <family val="1"/>
    </font>
    <font>
      <sz val="12"/>
      <color rgb="FFFF0000"/>
      <name val="Calibri"/>
      <family val="2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20"/>
      <color rgb="FF3333FF"/>
      <name val="Arial"/>
      <family val="2"/>
    </font>
    <font>
      <b/>
      <sz val="20"/>
      <color rgb="FFFF0000"/>
      <name val="Arial"/>
      <family val="2"/>
    </font>
    <font>
      <b/>
      <sz val="20"/>
      <color rgb="FFFF0000"/>
      <name val="Calibri"/>
      <family val="2"/>
    </font>
    <font>
      <b/>
      <sz val="8"/>
      <color rgb="FFFF0000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u/>
      <sz val="16"/>
      <color theme="1"/>
      <name val="Times New Roman"/>
      <family val="1"/>
    </font>
    <font>
      <b/>
      <sz val="16"/>
      <color rgb="FFFF0000"/>
      <name val="Times New Roman"/>
      <family val="1"/>
    </font>
    <font>
      <b/>
      <sz val="11"/>
      <color theme="4" tint="-0.249977111117893"/>
      <name val="Engravers MT"/>
      <family val="1"/>
    </font>
    <font>
      <b/>
      <sz val="16"/>
      <color rgb="FF0070C0"/>
      <name val="Engravers MT"/>
      <family val="1"/>
    </font>
    <font>
      <sz val="8"/>
      <color rgb="FF0070C0"/>
      <name val="Engravers MT"/>
      <family val="1"/>
    </font>
    <font>
      <sz val="16"/>
      <color rgb="FF0070C0"/>
      <name val="Times New Roman"/>
      <family val="1"/>
    </font>
    <font>
      <u/>
      <sz val="16"/>
      <color rgb="FFFF0000"/>
      <name val="Times New Roman"/>
      <family val="1"/>
    </font>
    <font>
      <sz val="16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D6DCE4"/>
        <bgColor rgb="FFD6DCE4"/>
      </patternFill>
    </fill>
    <fill>
      <patternFill patternType="solid">
        <fgColor theme="0"/>
        <bgColor theme="0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DEEAF6"/>
        <bgColor rgb="FFDEEAF6"/>
      </patternFill>
    </fill>
    <fill>
      <patternFill patternType="solid">
        <fgColor rgb="FFFFFFFF"/>
        <bgColor rgb="FFFFFFFF"/>
      </patternFill>
    </fill>
    <fill>
      <patternFill patternType="solid">
        <fgColor theme="1"/>
        <bgColor indexed="64"/>
      </patternFill>
    </fill>
  </fills>
  <borders count="6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65" fillId="0" borderId="13"/>
    <xf numFmtId="0" fontId="65" fillId="0" borderId="13"/>
  </cellStyleXfs>
  <cellXfs count="27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4" fillId="0" borderId="7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 wrapText="1"/>
    </xf>
    <xf numFmtId="0" fontId="45" fillId="0" borderId="0" xfId="0" applyFont="1"/>
    <xf numFmtId="49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46" fillId="0" borderId="0" xfId="0" applyFont="1"/>
    <xf numFmtId="0" fontId="21" fillId="0" borderId="0" xfId="0" applyFont="1" applyAlignment="1">
      <alignment vertical="center"/>
    </xf>
    <xf numFmtId="0" fontId="48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45" fillId="0" borderId="0" xfId="0" applyFont="1" applyAlignment="1">
      <alignment horizontal="center"/>
    </xf>
    <xf numFmtId="0" fontId="23" fillId="6" borderId="27" xfId="0" applyFont="1" applyFill="1" applyBorder="1" applyAlignment="1">
      <alignment horizontal="center" vertical="center"/>
    </xf>
    <xf numFmtId="0" fontId="51" fillId="6" borderId="29" xfId="0" applyFont="1" applyFill="1" applyBorder="1" applyAlignment="1">
      <alignment horizontal="center" vertical="center" wrapText="1"/>
    </xf>
    <xf numFmtId="0" fontId="48" fillId="6" borderId="30" xfId="0" applyFont="1" applyFill="1" applyBorder="1" applyAlignment="1">
      <alignment horizontal="center" vertical="center"/>
    </xf>
    <xf numFmtId="0" fontId="46" fillId="6" borderId="36" xfId="0" applyFont="1" applyFill="1" applyBorder="1" applyAlignment="1">
      <alignment horizontal="center" vertical="center"/>
    </xf>
    <xf numFmtId="0" fontId="53" fillId="6" borderId="39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  <xf numFmtId="0" fontId="54" fillId="0" borderId="8" xfId="0" applyFont="1" applyBorder="1" applyAlignment="1">
      <alignment horizontal="center" vertical="center"/>
    </xf>
    <xf numFmtId="0" fontId="47" fillId="0" borderId="20" xfId="0" applyFont="1" applyBorder="1" applyAlignment="1">
      <alignment horizontal="center" vertical="center"/>
    </xf>
    <xf numFmtId="0" fontId="14" fillId="6" borderId="41" xfId="0" applyFont="1" applyFill="1" applyBorder="1" applyAlignment="1">
      <alignment horizontal="center" vertical="center"/>
    </xf>
    <xf numFmtId="0" fontId="14" fillId="6" borderId="42" xfId="0" applyFont="1" applyFill="1" applyBorder="1" applyAlignment="1">
      <alignment horizontal="center" vertical="center"/>
    </xf>
    <xf numFmtId="1" fontId="14" fillId="6" borderId="43" xfId="0" applyNumberFormat="1" applyFont="1" applyFill="1" applyBorder="1" applyAlignment="1">
      <alignment horizontal="center" vertical="center"/>
    </xf>
    <xf numFmtId="0" fontId="55" fillId="6" borderId="40" xfId="0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47" fillId="0" borderId="21" xfId="0" applyFont="1" applyBorder="1" applyAlignment="1">
      <alignment horizontal="center" vertical="center"/>
    </xf>
    <xf numFmtId="0" fontId="14" fillId="6" borderId="44" xfId="0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2" xfId="0" applyFont="1" applyBorder="1" applyAlignment="1">
      <alignment vertical="center" wrapText="1"/>
    </xf>
    <xf numFmtId="0" fontId="57" fillId="0" borderId="0" xfId="0" applyFont="1" applyAlignment="1">
      <alignment vertical="center"/>
    </xf>
    <xf numFmtId="0" fontId="47" fillId="0" borderId="47" xfId="0" applyFont="1" applyBorder="1" applyAlignment="1">
      <alignment vertical="center" wrapText="1"/>
    </xf>
    <xf numFmtId="0" fontId="31" fillId="0" borderId="47" xfId="0" applyFont="1" applyBorder="1" applyAlignment="1">
      <alignment vertical="center" wrapText="1"/>
    </xf>
    <xf numFmtId="0" fontId="59" fillId="0" borderId="35" xfId="0" applyFont="1" applyBorder="1" applyAlignment="1">
      <alignment horizontal="center"/>
    </xf>
    <xf numFmtId="0" fontId="47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60" fillId="0" borderId="22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0" fontId="60" fillId="0" borderId="38" xfId="0" applyFont="1" applyBorder="1" applyAlignment="1">
      <alignment horizontal="center"/>
    </xf>
    <xf numFmtId="0" fontId="14" fillId="0" borderId="0" xfId="0" applyFont="1"/>
    <xf numFmtId="49" fontId="14" fillId="0" borderId="0" xfId="0" applyNumberFormat="1" applyFont="1" applyAlignment="1">
      <alignment horizontal="center" vertical="center"/>
    </xf>
    <xf numFmtId="49" fontId="47" fillId="0" borderId="0" xfId="0" applyNumberFormat="1" applyFont="1" applyAlignment="1">
      <alignment horizontal="center" vertical="center"/>
    </xf>
    <xf numFmtId="0" fontId="31" fillId="0" borderId="0" xfId="0" applyFont="1"/>
    <xf numFmtId="49" fontId="31" fillId="0" borderId="0" xfId="0" applyNumberFormat="1" applyFont="1" applyAlignment="1">
      <alignment horizontal="center" vertical="center"/>
    </xf>
    <xf numFmtId="0" fontId="61" fillId="0" borderId="0" xfId="0" applyFont="1"/>
    <xf numFmtId="0" fontId="48" fillId="0" borderId="0" xfId="0" applyFont="1"/>
    <xf numFmtId="0" fontId="45" fillId="0" borderId="0" xfId="0" applyFont="1" applyAlignment="1">
      <alignment horizontal="right"/>
    </xf>
    <xf numFmtId="0" fontId="0" fillId="8" borderId="0" xfId="0" applyFill="1"/>
    <xf numFmtId="0" fontId="66" fillId="0" borderId="0" xfId="0" applyFont="1"/>
    <xf numFmtId="0" fontId="46" fillId="0" borderId="13" xfId="0" applyFont="1" applyBorder="1"/>
    <xf numFmtId="0" fontId="47" fillId="0" borderId="13" xfId="0" applyFont="1" applyBorder="1" applyAlignment="1">
      <alignment vertical="center"/>
    </xf>
    <xf numFmtId="0" fontId="10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vertical="center"/>
    </xf>
    <xf numFmtId="164" fontId="7" fillId="0" borderId="7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left" vertical="center"/>
    </xf>
    <xf numFmtId="0" fontId="44" fillId="0" borderId="13" xfId="0" applyFont="1" applyBorder="1" applyAlignment="1">
      <alignment vertical="center" wrapText="1"/>
    </xf>
    <xf numFmtId="0" fontId="0" fillId="0" borderId="13" xfId="0" applyBorder="1" applyAlignment="1"/>
    <xf numFmtId="0" fontId="61" fillId="3" borderId="13" xfId="0" applyFont="1" applyFill="1" applyBorder="1" applyAlignment="1">
      <alignment horizontal="right" vertical="center"/>
    </xf>
    <xf numFmtId="0" fontId="72" fillId="3" borderId="13" xfId="0" applyFont="1" applyFill="1" applyBorder="1" applyAlignment="1">
      <alignment horizontal="center" vertical="center" textRotation="90"/>
    </xf>
    <xf numFmtId="0" fontId="73" fillId="0" borderId="0" xfId="0" applyFont="1" applyAlignment="1">
      <alignment horizontal="center" vertical="center" wrapText="1"/>
    </xf>
    <xf numFmtId="49" fontId="74" fillId="0" borderId="0" xfId="0" applyNumberFormat="1" applyFont="1" applyAlignment="1">
      <alignment vertical="center"/>
    </xf>
    <xf numFmtId="0" fontId="44" fillId="0" borderId="13" xfId="0" applyFont="1" applyBorder="1" applyAlignment="1">
      <alignment vertical="center"/>
    </xf>
    <xf numFmtId="0" fontId="5" fillId="0" borderId="13" xfId="0" applyFont="1" applyBorder="1" applyAlignment="1"/>
    <xf numFmtId="0" fontId="73" fillId="0" borderId="0" xfId="0" applyFont="1" applyAlignment="1">
      <alignment horizontal="center" vertical="center"/>
    </xf>
    <xf numFmtId="49" fontId="74" fillId="0" borderId="13" xfId="0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Alignment="1"/>
    <xf numFmtId="0" fontId="0" fillId="0" borderId="0" xfId="0"/>
    <xf numFmtId="0" fontId="15" fillId="0" borderId="13" xfId="0" applyFont="1" applyFill="1" applyBorder="1" applyAlignment="1">
      <alignment horizontal="center"/>
    </xf>
    <xf numFmtId="0" fontId="16" fillId="0" borderId="12" xfId="0" applyFont="1" applyFill="1" applyBorder="1"/>
    <xf numFmtId="0" fontId="13" fillId="0" borderId="13" xfId="0" applyFont="1" applyFill="1" applyBorder="1" applyAlignment="1">
      <alignment vertical="center"/>
    </xf>
    <xf numFmtId="0" fontId="13" fillId="0" borderId="13" xfId="0" applyFont="1" applyFill="1" applyBorder="1" applyAlignment="1">
      <alignment horizontal="center" vertical="center"/>
    </xf>
    <xf numFmtId="0" fontId="70" fillId="0" borderId="13" xfId="0" applyFont="1" applyFill="1" applyBorder="1" applyAlignment="1"/>
    <xf numFmtId="0" fontId="68" fillId="0" borderId="13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1" fontId="26" fillId="0" borderId="20" xfId="0" applyNumberFormat="1" applyFont="1" applyFill="1" applyBorder="1" applyAlignment="1">
      <alignment horizontal="center" vertical="center"/>
    </xf>
    <xf numFmtId="0" fontId="16" fillId="0" borderId="13" xfId="0" applyFont="1" applyFill="1" applyBorder="1"/>
    <xf numFmtId="0" fontId="35" fillId="0" borderId="7" xfId="0" applyFont="1" applyFill="1" applyBorder="1" applyAlignment="1">
      <alignment horizontal="center" vertical="center"/>
    </xf>
    <xf numFmtId="9" fontId="42" fillId="0" borderId="12" xfId="0" applyNumberFormat="1" applyFont="1" applyFill="1" applyBorder="1" applyAlignment="1">
      <alignment horizontal="center" vertical="center"/>
    </xf>
    <xf numFmtId="9" fontId="43" fillId="0" borderId="12" xfId="0" applyNumberFormat="1" applyFont="1" applyFill="1" applyBorder="1" applyAlignment="1">
      <alignment horizontal="center" vertical="center"/>
    </xf>
    <xf numFmtId="1" fontId="26" fillId="0" borderId="20" xfId="0" applyNumberFormat="1" applyFont="1" applyFill="1" applyBorder="1" applyAlignment="1" applyProtection="1">
      <alignment horizontal="center" vertical="center"/>
    </xf>
    <xf numFmtId="0" fontId="14" fillId="0" borderId="13" xfId="0" applyFont="1" applyFill="1" applyBorder="1" applyAlignment="1">
      <alignment horizontal="left"/>
    </xf>
    <xf numFmtId="0" fontId="16" fillId="0" borderId="12" xfId="0" applyFont="1" applyFill="1" applyBorder="1" applyAlignment="1">
      <alignment horizontal="left"/>
    </xf>
    <xf numFmtId="0" fontId="41" fillId="0" borderId="12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" fillId="0" borderId="20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/>
    </xf>
    <xf numFmtId="0" fontId="5" fillId="0" borderId="16" xfId="0" applyFont="1" applyFill="1" applyBorder="1" applyAlignment="1"/>
    <xf numFmtId="0" fontId="26" fillId="0" borderId="20" xfId="0" applyFont="1" applyFill="1" applyBorder="1" applyAlignment="1">
      <alignment horizontal="center" vertical="center"/>
    </xf>
    <xf numFmtId="0" fontId="67" fillId="0" borderId="20" xfId="0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/>
    </xf>
    <xf numFmtId="1" fontId="26" fillId="0" borderId="21" xfId="0" applyNumberFormat="1" applyFont="1" applyFill="1" applyBorder="1" applyAlignment="1" applyProtection="1">
      <alignment horizontal="center" vertical="center"/>
    </xf>
    <xf numFmtId="1" fontId="26" fillId="0" borderId="21" xfId="0" applyNumberFormat="1" applyFont="1" applyFill="1" applyBorder="1" applyAlignment="1">
      <alignment horizontal="center" vertical="center"/>
    </xf>
    <xf numFmtId="0" fontId="67" fillId="0" borderId="21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vertical="center"/>
    </xf>
    <xf numFmtId="0" fontId="16" fillId="0" borderId="13" xfId="0" applyFont="1" applyFill="1" applyBorder="1" applyAlignment="1">
      <alignment horizontal="left"/>
    </xf>
    <xf numFmtId="0" fontId="41" fillId="0" borderId="13" xfId="0" applyFont="1" applyFill="1" applyBorder="1" applyAlignment="1">
      <alignment horizontal="left" vertical="center"/>
    </xf>
    <xf numFmtId="0" fontId="22" fillId="0" borderId="16" xfId="0" applyFont="1" applyFill="1" applyBorder="1" applyAlignment="1">
      <alignment vertical="center"/>
    </xf>
    <xf numFmtId="0" fontId="35" fillId="0" borderId="60" xfId="0" applyFont="1" applyFill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40" fillId="0" borderId="7" xfId="0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 vertical="center"/>
    </xf>
    <xf numFmtId="0" fontId="38" fillId="0" borderId="60" xfId="0" applyFont="1" applyFill="1" applyBorder="1" applyAlignment="1">
      <alignment horizontal="center" vertical="center"/>
    </xf>
    <xf numFmtId="165" fontId="36" fillId="0" borderId="7" xfId="0" applyNumberFormat="1" applyFont="1" applyFill="1" applyBorder="1" applyAlignment="1">
      <alignment horizontal="center" vertical="center"/>
    </xf>
    <xf numFmtId="165" fontId="40" fillId="0" borderId="7" xfId="0" applyNumberFormat="1" applyFont="1" applyFill="1" applyBorder="1" applyAlignment="1">
      <alignment horizontal="center" vertical="center"/>
    </xf>
    <xf numFmtId="165" fontId="40" fillId="0" borderId="60" xfId="0" applyNumberFormat="1" applyFont="1" applyFill="1" applyBorder="1" applyAlignment="1">
      <alignment horizontal="center" vertical="center"/>
    </xf>
    <xf numFmtId="1" fontId="48" fillId="0" borderId="0" xfId="0" applyNumberFormat="1" applyFont="1" applyAlignment="1">
      <alignment horizontal="center"/>
    </xf>
    <xf numFmtId="0" fontId="0" fillId="0" borderId="0" xfId="0"/>
    <xf numFmtId="0" fontId="13" fillId="0" borderId="13" xfId="0" applyFont="1" applyFill="1" applyBorder="1" applyAlignment="1">
      <alignment horizontal="left" vertical="center" wrapText="1"/>
    </xf>
    <xf numFmtId="0" fontId="5" fillId="0" borderId="13" xfId="0" applyFont="1" applyFill="1" applyBorder="1"/>
    <xf numFmtId="0" fontId="71" fillId="0" borderId="13" xfId="0" applyFont="1" applyFill="1" applyBorder="1" applyAlignment="1">
      <alignment horizontal="center" vertical="center"/>
    </xf>
    <xf numFmtId="0" fontId="5" fillId="0" borderId="5" xfId="0" applyFont="1" applyFill="1" applyBorder="1"/>
    <xf numFmtId="0" fontId="44" fillId="0" borderId="2" xfId="0" applyFont="1" applyBorder="1" applyAlignment="1">
      <alignment vertical="center" wrapText="1"/>
    </xf>
    <xf numFmtId="0" fontId="52" fillId="0" borderId="11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0" fillId="0" borderId="0" xfId="0"/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1" fillId="3" borderId="4" xfId="0" applyFont="1" applyFill="1" applyBorder="1" applyAlignment="1">
      <alignment horizontal="left" vertical="center"/>
    </xf>
    <xf numFmtId="0" fontId="5" fillId="0" borderId="5" xfId="0" applyFont="1" applyBorder="1"/>
    <xf numFmtId="0" fontId="5" fillId="0" borderId="6" xfId="0" applyFont="1" applyBorder="1"/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3" fillId="0" borderId="15" xfId="0" applyFont="1" applyFill="1" applyBorder="1" applyAlignment="1">
      <alignment horizontal="center" vertical="center"/>
    </xf>
    <xf numFmtId="0" fontId="33" fillId="0" borderId="16" xfId="0" applyFont="1" applyFill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vertical="center"/>
    </xf>
    <xf numFmtId="0" fontId="35" fillId="0" borderId="16" xfId="0" applyFont="1" applyFill="1" applyBorder="1" applyAlignment="1">
      <alignment vertical="center"/>
    </xf>
    <xf numFmtId="0" fontId="35" fillId="0" borderId="17" xfId="0" applyFont="1" applyFill="1" applyBorder="1" applyAlignment="1">
      <alignment vertical="center"/>
    </xf>
    <xf numFmtId="0" fontId="35" fillId="0" borderId="15" xfId="0" applyFont="1" applyFill="1" applyBorder="1" applyAlignment="1">
      <alignment horizontal="left" vertical="center"/>
    </xf>
    <xf numFmtId="0" fontId="35" fillId="0" borderId="16" xfId="0" applyFont="1" applyFill="1" applyBorder="1" applyAlignment="1">
      <alignment horizontal="left" vertical="center"/>
    </xf>
    <xf numFmtId="0" fontId="35" fillId="0" borderId="17" xfId="0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0" fontId="1" fillId="0" borderId="16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76" fillId="0" borderId="16" xfId="0" applyFont="1" applyFill="1" applyBorder="1" applyAlignment="1">
      <alignment horizontal="left" vertical="center"/>
    </xf>
    <xf numFmtId="0" fontId="76" fillId="0" borderId="17" xfId="0" applyFont="1" applyFill="1" applyBorder="1" applyAlignment="1">
      <alignment horizontal="left" vertical="center"/>
    </xf>
    <xf numFmtId="0" fontId="44" fillId="0" borderId="15" xfId="0" applyFont="1" applyFill="1" applyBorder="1" applyAlignment="1">
      <alignment horizontal="center"/>
    </xf>
    <xf numFmtId="0" fontId="44" fillId="0" borderId="16" xfId="0" applyFont="1" applyFill="1" applyBorder="1" applyAlignment="1">
      <alignment horizontal="center"/>
    </xf>
    <xf numFmtId="0" fontId="44" fillId="0" borderId="17" xfId="0" applyFont="1" applyFill="1" applyBorder="1" applyAlignment="1">
      <alignment horizontal="center"/>
    </xf>
    <xf numFmtId="0" fontId="24" fillId="0" borderId="24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0" fontId="24" fillId="0" borderId="31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36" xfId="0" applyFont="1" applyFill="1" applyBorder="1" applyAlignment="1">
      <alignment horizontal="center" vertical="center"/>
    </xf>
    <xf numFmtId="0" fontId="24" fillId="0" borderId="56" xfId="0" applyFont="1" applyFill="1" applyBorder="1" applyAlignment="1">
      <alignment horizontal="center" vertical="center"/>
    </xf>
    <xf numFmtId="0" fontId="24" fillId="0" borderId="57" xfId="0" applyFont="1" applyFill="1" applyBorder="1" applyAlignment="1">
      <alignment horizontal="center" vertical="center"/>
    </xf>
    <xf numFmtId="0" fontId="24" fillId="0" borderId="59" xfId="0" applyFont="1" applyFill="1" applyBorder="1" applyAlignment="1">
      <alignment horizontal="center" vertical="center"/>
    </xf>
    <xf numFmtId="0" fontId="28" fillId="0" borderId="24" xfId="0" applyFont="1" applyFill="1" applyBorder="1" applyAlignment="1">
      <alignment horizontal="center" vertical="center"/>
    </xf>
    <xf numFmtId="0" fontId="28" fillId="0" borderId="27" xfId="0" applyFont="1" applyFill="1" applyBorder="1" applyAlignment="1">
      <alignment horizontal="center" vertical="center"/>
    </xf>
    <xf numFmtId="0" fontId="28" fillId="0" borderId="30" xfId="0" applyFont="1" applyFill="1" applyBorder="1" applyAlignment="1">
      <alignment horizontal="center" vertical="center"/>
    </xf>
    <xf numFmtId="0" fontId="28" fillId="0" borderId="56" xfId="0" applyFont="1" applyFill="1" applyBorder="1" applyAlignment="1">
      <alignment horizontal="center" vertical="center"/>
    </xf>
    <xf numFmtId="0" fontId="28" fillId="0" borderId="57" xfId="0" applyFont="1" applyFill="1" applyBorder="1" applyAlignment="1">
      <alignment horizontal="center" vertical="center"/>
    </xf>
    <xf numFmtId="0" fontId="28" fillId="0" borderId="59" xfId="0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center" vertical="center"/>
    </xf>
    <xf numFmtId="0" fontId="5" fillId="0" borderId="7" xfId="0" applyFont="1" applyFill="1" applyBorder="1"/>
    <xf numFmtId="0" fontId="39" fillId="0" borderId="7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/>
    </xf>
    <xf numFmtId="0" fontId="34" fillId="0" borderId="60" xfId="0" applyFont="1" applyFill="1" applyBorder="1" applyAlignment="1">
      <alignment horizontal="center" vertical="center"/>
    </xf>
    <xf numFmtId="0" fontId="5" fillId="0" borderId="60" xfId="0" applyFont="1" applyFill="1" applyBorder="1"/>
    <xf numFmtId="0" fontId="17" fillId="0" borderId="13" xfId="0" applyFont="1" applyFill="1" applyBorder="1" applyAlignment="1">
      <alignment horizontal="center"/>
    </xf>
    <xf numFmtId="0" fontId="5" fillId="0" borderId="13" xfId="0" applyFont="1" applyFill="1" applyBorder="1"/>
    <xf numFmtId="0" fontId="26" fillId="0" borderId="15" xfId="0" applyFont="1" applyFill="1" applyBorder="1" applyAlignment="1">
      <alignment horizontal="center" vertical="center"/>
    </xf>
    <xf numFmtId="0" fontId="5" fillId="0" borderId="16" xfId="0" applyFont="1" applyFill="1" applyBorder="1"/>
    <xf numFmtId="0" fontId="5" fillId="0" borderId="17" xfId="0" applyFont="1" applyFill="1" applyBorder="1"/>
    <xf numFmtId="0" fontId="23" fillId="0" borderId="11" xfId="0" applyFont="1" applyFill="1" applyBorder="1" applyAlignment="1">
      <alignment horizontal="center" vertical="center"/>
    </xf>
    <xf numFmtId="0" fontId="5" fillId="0" borderId="19" xfId="0" applyFont="1" applyFill="1" applyBorder="1"/>
    <xf numFmtId="0" fontId="27" fillId="0" borderId="15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/>
    </xf>
    <xf numFmtId="0" fontId="20" fillId="0" borderId="57" xfId="0" applyFont="1" applyFill="1" applyBorder="1" applyAlignment="1">
      <alignment horizontal="center" vertical="center"/>
    </xf>
    <xf numFmtId="0" fontId="5" fillId="0" borderId="18" xfId="0" applyFont="1" applyFill="1" applyBorder="1"/>
    <xf numFmtId="0" fontId="13" fillId="0" borderId="1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left" vertical="center" wrapText="1"/>
    </xf>
    <xf numFmtId="0" fontId="71" fillId="0" borderId="13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vertical="center" wrapText="1"/>
    </xf>
    <xf numFmtId="0" fontId="69" fillId="0" borderId="13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left" vertical="center" wrapText="1"/>
    </xf>
    <xf numFmtId="0" fontId="23" fillId="0" borderId="11" xfId="0" applyFont="1" applyFill="1" applyBorder="1" applyAlignment="1">
      <alignment horizontal="center" vertical="center" textRotation="90"/>
    </xf>
    <xf numFmtId="0" fontId="32" fillId="0" borderId="7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/>
    <xf numFmtId="0" fontId="5" fillId="0" borderId="6" xfId="0" applyFont="1" applyFill="1" applyBorder="1"/>
    <xf numFmtId="49" fontId="74" fillId="0" borderId="13" xfId="0" applyNumberFormat="1" applyFont="1" applyBorder="1" applyAlignment="1">
      <alignment horizontal="center" vertical="center"/>
    </xf>
    <xf numFmtId="0" fontId="25" fillId="6" borderId="35" xfId="0" applyFont="1" applyFill="1" applyBorder="1" applyAlignment="1">
      <alignment horizontal="center" vertical="center" textRotation="90"/>
    </xf>
    <xf numFmtId="0" fontId="5" fillId="0" borderId="38" xfId="0" applyFont="1" applyBorder="1"/>
    <xf numFmtId="0" fontId="47" fillId="6" borderId="28" xfId="0" applyFont="1" applyFill="1" applyBorder="1" applyAlignment="1">
      <alignment horizontal="center" vertical="center" textRotation="255"/>
    </xf>
    <xf numFmtId="0" fontId="5" fillId="0" borderId="34" xfId="0" applyFont="1" applyBorder="1"/>
    <xf numFmtId="0" fontId="44" fillId="0" borderId="11" xfId="0" applyFont="1" applyBorder="1" applyAlignment="1">
      <alignment horizontal="center" vertical="center"/>
    </xf>
    <xf numFmtId="0" fontId="5" fillId="0" borderId="18" xfId="0" applyFont="1" applyBorder="1"/>
    <xf numFmtId="0" fontId="5" fillId="0" borderId="19" xfId="0" applyFont="1" applyBorder="1"/>
    <xf numFmtId="0" fontId="50" fillId="0" borderId="24" xfId="0" applyFont="1" applyBorder="1" applyAlignment="1">
      <alignment horizontal="center" vertical="center"/>
    </xf>
    <xf numFmtId="0" fontId="5" fillId="0" borderId="25" xfId="0" applyFont="1" applyBorder="1"/>
    <xf numFmtId="0" fontId="5" fillId="0" borderId="26" xfId="0" applyFont="1" applyBorder="1"/>
    <xf numFmtId="0" fontId="5" fillId="0" borderId="31" xfId="0" applyFont="1" applyBorder="1"/>
    <xf numFmtId="0" fontId="5" fillId="0" borderId="32" xfId="0" applyFont="1" applyBorder="1"/>
    <xf numFmtId="0" fontId="5" fillId="0" borderId="23" xfId="0" applyFont="1" applyBorder="1"/>
    <xf numFmtId="0" fontId="7" fillId="0" borderId="11" xfId="0" applyFont="1" applyBorder="1" applyAlignment="1">
      <alignment horizontal="center" vertical="center" textRotation="90"/>
    </xf>
    <xf numFmtId="0" fontId="52" fillId="0" borderId="15" xfId="0" applyFont="1" applyBorder="1" applyAlignment="1">
      <alignment horizontal="center" vertical="center" wrapText="1"/>
    </xf>
    <xf numFmtId="0" fontId="5" fillId="0" borderId="17" xfId="0" applyFont="1" applyBorder="1"/>
    <xf numFmtId="0" fontId="44" fillId="6" borderId="33" xfId="0" applyFont="1" applyFill="1" applyBorder="1" applyAlignment="1">
      <alignment horizontal="center" vertical="center"/>
    </xf>
    <xf numFmtId="0" fontId="5" fillId="0" borderId="37" xfId="0" applyFont="1" applyBorder="1"/>
    <xf numFmtId="0" fontId="30" fillId="0" borderId="11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left" vertical="center"/>
    </xf>
    <xf numFmtId="0" fontId="0" fillId="0" borderId="13" xfId="0" applyBorder="1"/>
    <xf numFmtId="0" fontId="23" fillId="5" borderId="15" xfId="0" applyFont="1" applyFill="1" applyBorder="1" applyAlignment="1">
      <alignment horizontal="center" vertical="center" wrapText="1"/>
    </xf>
    <xf numFmtId="0" fontId="5" fillId="0" borderId="16" xfId="0" applyFont="1" applyBorder="1"/>
    <xf numFmtId="0" fontId="47" fillId="0" borderId="11" xfId="0" applyFont="1" applyBorder="1" applyAlignment="1">
      <alignment horizontal="center" vertical="center" textRotation="255"/>
    </xf>
    <xf numFmtId="0" fontId="52" fillId="0" borderId="11" xfId="0" applyFont="1" applyBorder="1" applyAlignment="1">
      <alignment horizontal="center" vertical="center" wrapText="1"/>
    </xf>
    <xf numFmtId="0" fontId="23" fillId="5" borderId="15" xfId="0" applyFont="1" applyFill="1" applyBorder="1" applyAlignment="1">
      <alignment horizontal="center" vertical="center"/>
    </xf>
    <xf numFmtId="49" fontId="74" fillId="0" borderId="0" xfId="0" applyNumberFormat="1" applyFont="1" applyAlignment="1">
      <alignment horizontal="center" vertical="center"/>
    </xf>
    <xf numFmtId="0" fontId="49" fillId="4" borderId="15" xfId="0" applyFont="1" applyFill="1" applyBorder="1" applyAlignment="1">
      <alignment vertical="center"/>
    </xf>
    <xf numFmtId="0" fontId="47" fillId="0" borderId="0" xfId="0" applyFont="1" applyAlignment="1">
      <alignment horizontal="center" vertical="center"/>
    </xf>
    <xf numFmtId="0" fontId="58" fillId="3" borderId="53" xfId="0" applyFont="1" applyFill="1" applyBorder="1" applyAlignment="1">
      <alignment horizontal="left" vertical="center"/>
    </xf>
    <xf numFmtId="0" fontId="5" fillId="0" borderId="54" xfId="0" applyFont="1" applyBorder="1"/>
    <xf numFmtId="0" fontId="5" fillId="0" borderId="55" xfId="0" applyFont="1" applyBorder="1"/>
    <xf numFmtId="0" fontId="28" fillId="0" borderId="1" xfId="0" applyFont="1" applyBorder="1" applyAlignment="1">
      <alignment vertical="center" wrapText="1"/>
    </xf>
    <xf numFmtId="0" fontId="28" fillId="0" borderId="2" xfId="0" applyFont="1" applyBorder="1" applyAlignment="1">
      <alignment vertical="center" wrapText="1"/>
    </xf>
    <xf numFmtId="0" fontId="44" fillId="0" borderId="2" xfId="0" applyFont="1" applyBorder="1" applyAlignment="1">
      <alignment vertical="center" wrapText="1"/>
    </xf>
    <xf numFmtId="0" fontId="58" fillId="3" borderId="48" xfId="0" applyFont="1" applyFill="1" applyBorder="1" applyAlignment="1">
      <alignment horizontal="left" vertical="center"/>
    </xf>
    <xf numFmtId="0" fontId="5" fillId="0" borderId="49" xfId="0" applyFont="1" applyBorder="1"/>
    <xf numFmtId="0" fontId="5" fillId="0" borderId="50" xfId="0" applyFont="1" applyBorder="1"/>
    <xf numFmtId="0" fontId="58" fillId="3" borderId="51" xfId="0" applyFont="1" applyFill="1" applyBorder="1" applyAlignment="1">
      <alignment horizontal="left" vertical="center"/>
    </xf>
    <xf numFmtId="0" fontId="5" fillId="0" borderId="14" xfId="0" applyFont="1" applyBorder="1"/>
    <xf numFmtId="0" fontId="5" fillId="0" borderId="52" xfId="0" applyFont="1" applyBorder="1"/>
    <xf numFmtId="0" fontId="47" fillId="0" borderId="0" xfId="0" applyFont="1" applyAlignment="1">
      <alignment vertical="center"/>
    </xf>
    <xf numFmtId="49" fontId="44" fillId="0" borderId="0" xfId="0" applyNumberFormat="1" applyFont="1" applyAlignment="1">
      <alignment horizontal="center" vertical="center"/>
    </xf>
    <xf numFmtId="0" fontId="44" fillId="7" borderId="4" xfId="0" applyFont="1" applyFill="1" applyBorder="1" applyAlignment="1">
      <alignment horizontal="center" vertical="center" readingOrder="2"/>
    </xf>
    <xf numFmtId="1" fontId="28" fillId="0" borderId="45" xfId="0" applyNumberFormat="1" applyFont="1" applyBorder="1" applyAlignment="1">
      <alignment horizontal="center" vertical="center" wrapText="1"/>
    </xf>
    <xf numFmtId="0" fontId="5" fillId="0" borderId="46" xfId="0" applyFont="1" applyBorder="1"/>
    <xf numFmtId="0" fontId="44" fillId="0" borderId="45" xfId="0" applyFont="1" applyBorder="1" applyAlignment="1">
      <alignment horizontal="left" vertical="center"/>
    </xf>
    <xf numFmtId="0" fontId="28" fillId="0" borderId="45" xfId="0" applyFont="1" applyBorder="1" applyAlignment="1">
      <alignment horizontal="center" vertical="center"/>
    </xf>
    <xf numFmtId="1" fontId="14" fillId="0" borderId="45" xfId="0" applyNumberFormat="1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/>
    </xf>
    <xf numFmtId="1" fontId="56" fillId="0" borderId="45" xfId="0" applyNumberFormat="1" applyFont="1" applyBorder="1" applyAlignment="1">
      <alignment horizontal="center" vertical="center" wrapText="1"/>
    </xf>
    <xf numFmtId="0" fontId="5" fillId="0" borderId="13" xfId="0" applyFont="1" applyBorder="1"/>
    <xf numFmtId="0" fontId="5" fillId="0" borderId="36" xfId="0" applyFont="1" applyBorder="1"/>
    <xf numFmtId="0" fontId="44" fillId="0" borderId="20" xfId="0" applyFont="1" applyBorder="1" applyAlignment="1">
      <alignment horizontal="center" vertical="center" wrapText="1"/>
    </xf>
    <xf numFmtId="0" fontId="48" fillId="0" borderId="20" xfId="0" applyFont="1" applyBorder="1" applyAlignment="1">
      <alignment horizontal="center"/>
    </xf>
    <xf numFmtId="0" fontId="44" fillId="0" borderId="21" xfId="0" applyFont="1" applyBorder="1" applyAlignment="1">
      <alignment horizontal="center" vertical="center" wrapText="1"/>
    </xf>
    <xf numFmtId="0" fontId="48" fillId="0" borderId="21" xfId="0" applyFont="1" applyBorder="1" applyAlignment="1">
      <alignment horizontal="center"/>
    </xf>
    <xf numFmtId="0" fontId="47" fillId="0" borderId="58" xfId="0" applyFont="1" applyBorder="1" applyAlignment="1">
      <alignment horizontal="center" vertical="center"/>
    </xf>
    <xf numFmtId="0" fontId="44" fillId="0" borderId="58" xfId="0" applyFont="1" applyBorder="1" applyAlignment="1">
      <alignment horizontal="center" vertical="center" wrapText="1"/>
    </xf>
    <xf numFmtId="0" fontId="48" fillId="0" borderId="58" xfId="0" applyFont="1" applyBorder="1" applyAlignment="1">
      <alignment horizontal="center"/>
    </xf>
    <xf numFmtId="1" fontId="44" fillId="0" borderId="7" xfId="0" applyNumberFormat="1" applyFont="1" applyFill="1" applyBorder="1" applyAlignment="1">
      <alignment horizontal="center" vertical="center"/>
    </xf>
    <xf numFmtId="0" fontId="79" fillId="0" borderId="11" xfId="0" applyFont="1" applyBorder="1" applyAlignment="1">
      <alignment horizontal="center" vertical="center"/>
    </xf>
    <xf numFmtId="0" fontId="79" fillId="0" borderId="9" xfId="0" applyFont="1" applyBorder="1" applyAlignment="1">
      <alignment horizontal="center" vertical="center"/>
    </xf>
    <xf numFmtId="0" fontId="79" fillId="0" borderId="61" xfId="0" applyFont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813"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b/>
        <color rgb="FF7030A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b/>
        <color rgb="FF7030A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0000FF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00FF"/>
      </font>
      <fill>
        <patternFill patternType="none"/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3000375</xdr:colOff>
      <xdr:row>59</xdr:row>
      <xdr:rowOff>47625</xdr:rowOff>
    </xdr:from>
    <xdr:ext cx="3867150" cy="5429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417188" y="3513300"/>
          <a:ext cx="3857625" cy="5334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 SUBDIRECTOR PEDAGÓGICO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0</xdr:row>
      <xdr:rowOff>0</xdr:rowOff>
    </xdr:from>
    <xdr:ext cx="77152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114970</xdr:colOff>
      <xdr:row>0</xdr:row>
      <xdr:rowOff>21981</xdr:rowOff>
    </xdr:from>
    <xdr:to>
      <xdr:col>30</xdr:col>
      <xdr:colOff>9065</xdr:colOff>
      <xdr:row>0</xdr:row>
      <xdr:rowOff>1178053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8989" y="21981"/>
          <a:ext cx="1022441" cy="115607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114970</xdr:colOff>
      <xdr:row>0</xdr:row>
      <xdr:rowOff>21981</xdr:rowOff>
    </xdr:from>
    <xdr:to>
      <xdr:col>30</xdr:col>
      <xdr:colOff>9065</xdr:colOff>
      <xdr:row>0</xdr:row>
      <xdr:rowOff>1178053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68595" y="21981"/>
          <a:ext cx="1027570" cy="11560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173821</xdr:colOff>
      <xdr:row>0</xdr:row>
      <xdr:rowOff>6163</xdr:rowOff>
    </xdr:from>
    <xdr:ext cx="714375" cy="742950"/>
    <xdr:pic>
      <xdr:nvPicPr>
        <xdr:cNvPr id="2" name="image2.png" descr="C:\Users\IMIL\Desktop\LogoIPIL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7271" y="6163"/>
          <a:ext cx="714375" cy="7429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Z1007"/>
  <sheetViews>
    <sheetView zoomScale="130" zoomScaleNormal="130" workbookViewId="0">
      <selection activeCell="A61" sqref="A61:G61"/>
    </sheetView>
  </sheetViews>
  <sheetFormatPr defaultColWidth="14.42578125" defaultRowHeight="15" customHeight="1"/>
  <cols>
    <col min="1" max="1" width="3.5703125" customWidth="1"/>
    <col min="2" max="2" width="8.42578125" customWidth="1"/>
    <col min="3" max="3" width="53" customWidth="1"/>
    <col min="4" max="4" width="7.42578125" customWidth="1"/>
    <col min="5" max="5" width="8.28515625" customWidth="1"/>
    <col min="6" max="6" width="15.85546875" customWidth="1"/>
    <col min="7" max="7" width="12.7109375" customWidth="1"/>
    <col min="8" max="26" width="12.5703125" customWidth="1"/>
  </cols>
  <sheetData>
    <row r="1" spans="1:26" ht="15.75" customHeight="1">
      <c r="A1" s="1"/>
      <c r="B1" s="2"/>
      <c r="C1" s="133" t="s">
        <v>0</v>
      </c>
      <c r="D1" s="131"/>
      <c r="E1" s="131"/>
      <c r="F1" s="131"/>
      <c r="G1" s="131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9.5" customHeight="1">
      <c r="A2" s="1"/>
      <c r="B2" s="2"/>
      <c r="C2" s="134" t="s">
        <v>1</v>
      </c>
      <c r="D2" s="131"/>
      <c r="E2" s="131"/>
      <c r="F2" s="131"/>
      <c r="G2" s="131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5.75" customHeight="1">
      <c r="A3" s="1"/>
      <c r="B3" s="2"/>
      <c r="C3" s="135" t="s">
        <v>2</v>
      </c>
      <c r="D3" s="136"/>
      <c r="E3" s="136"/>
      <c r="F3" s="136"/>
      <c r="G3" s="137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>
      <c r="A4" s="1"/>
      <c r="B4" s="2"/>
      <c r="C4" s="133" t="s">
        <v>80</v>
      </c>
      <c r="D4" s="131"/>
      <c r="E4" s="131"/>
      <c r="F4" s="131"/>
      <c r="G4" s="13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1" customHeight="1">
      <c r="A5" s="138" t="s">
        <v>3</v>
      </c>
      <c r="B5" s="139"/>
      <c r="C5" s="140"/>
      <c r="D5" s="141" t="s">
        <v>78</v>
      </c>
      <c r="E5" s="131"/>
      <c r="F5" s="131"/>
      <c r="G5" s="131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5" customHeight="1" thickBot="1">
      <c r="A6" s="4"/>
      <c r="B6" s="5"/>
      <c r="C6" s="6" t="s">
        <v>146</v>
      </c>
      <c r="D6" s="5"/>
      <c r="E6" s="5"/>
      <c r="F6" s="5"/>
      <c r="G6" s="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thickBot="1">
      <c r="A7" s="7" t="s">
        <v>4</v>
      </c>
      <c r="B7" s="7" t="s">
        <v>5</v>
      </c>
      <c r="C7" s="7" t="s">
        <v>6</v>
      </c>
      <c r="D7" s="8" t="s">
        <v>8</v>
      </c>
      <c r="E7" s="8" t="s">
        <v>7</v>
      </c>
      <c r="F7" s="8" t="s">
        <v>9</v>
      </c>
      <c r="G7" s="8" t="s">
        <v>10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3.5" customHeight="1" thickBot="1">
      <c r="A8" s="59">
        <v>1</v>
      </c>
      <c r="B8" s="60">
        <v>77031</v>
      </c>
      <c r="C8" s="61" t="s">
        <v>93</v>
      </c>
      <c r="D8" s="60" t="s">
        <v>11</v>
      </c>
      <c r="E8" s="268">
        <v>17</v>
      </c>
      <c r="F8" s="60"/>
      <c r="G8" s="62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 thickBot="1">
      <c r="A9" s="59">
        <v>2</v>
      </c>
      <c r="B9" s="60">
        <v>77032</v>
      </c>
      <c r="C9" s="61" t="s">
        <v>94</v>
      </c>
      <c r="D9" s="60" t="s">
        <v>11</v>
      </c>
      <c r="E9" s="269">
        <v>17</v>
      </c>
      <c r="F9" s="60"/>
      <c r="G9" s="62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 thickBot="1">
      <c r="A10" s="59">
        <v>3</v>
      </c>
      <c r="B10" s="60">
        <v>77033</v>
      </c>
      <c r="C10" s="61" t="s">
        <v>95</v>
      </c>
      <c r="D10" s="60" t="s">
        <v>11</v>
      </c>
      <c r="E10" s="269">
        <v>15</v>
      </c>
      <c r="F10" s="60"/>
      <c r="G10" s="62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 thickBot="1">
      <c r="A11" s="59">
        <v>4</v>
      </c>
      <c r="B11" s="60">
        <v>77034</v>
      </c>
      <c r="C11" s="61" t="s">
        <v>96</v>
      </c>
      <c r="D11" s="60" t="s">
        <v>11</v>
      </c>
      <c r="E11" s="269">
        <v>16</v>
      </c>
      <c r="F11" s="60"/>
      <c r="G11" s="62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 thickBot="1">
      <c r="A12" s="59">
        <v>5</v>
      </c>
      <c r="B12" s="60">
        <v>77035</v>
      </c>
      <c r="C12" s="61" t="s">
        <v>97</v>
      </c>
      <c r="D12" s="60" t="s">
        <v>11</v>
      </c>
      <c r="E12" s="269">
        <v>15</v>
      </c>
      <c r="F12" s="60"/>
      <c r="G12" s="62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5" customHeight="1" thickBot="1">
      <c r="A13" s="59">
        <v>6</v>
      </c>
      <c r="B13" s="60">
        <v>77036</v>
      </c>
      <c r="C13" s="61" t="s">
        <v>98</v>
      </c>
      <c r="D13" s="60" t="s">
        <v>12</v>
      </c>
      <c r="E13" s="269">
        <v>16</v>
      </c>
      <c r="F13" s="60"/>
      <c r="G13" s="6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5" customHeight="1" thickBot="1">
      <c r="A14" s="59">
        <v>7</v>
      </c>
      <c r="B14" s="60">
        <v>77037</v>
      </c>
      <c r="C14" s="61" t="s">
        <v>99</v>
      </c>
      <c r="D14" s="60" t="s">
        <v>11</v>
      </c>
      <c r="E14" s="269">
        <v>16</v>
      </c>
      <c r="F14" s="60"/>
      <c r="G14" s="62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 thickBot="1">
      <c r="A15" s="59">
        <v>8</v>
      </c>
      <c r="B15" s="60">
        <v>77038</v>
      </c>
      <c r="C15" s="61" t="s">
        <v>100</v>
      </c>
      <c r="D15" s="60" t="s">
        <v>11</v>
      </c>
      <c r="E15" s="269">
        <v>16</v>
      </c>
      <c r="F15" s="60"/>
      <c r="G15" s="62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 thickBot="1">
      <c r="A16" s="59">
        <v>9</v>
      </c>
      <c r="B16" s="60">
        <v>77039</v>
      </c>
      <c r="C16" s="61" t="s">
        <v>101</v>
      </c>
      <c r="D16" s="60" t="s">
        <v>11</v>
      </c>
      <c r="E16" s="269">
        <v>16</v>
      </c>
      <c r="F16" s="60"/>
      <c r="G16" s="62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thickBot="1">
      <c r="A17" s="59">
        <v>10</v>
      </c>
      <c r="B17" s="60">
        <v>77040</v>
      </c>
      <c r="C17" s="61" t="s">
        <v>102</v>
      </c>
      <c r="D17" s="60" t="s">
        <v>12</v>
      </c>
      <c r="E17" s="269">
        <v>16</v>
      </c>
      <c r="F17" s="60"/>
      <c r="G17" s="62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thickBot="1">
      <c r="A18" s="59">
        <v>11</v>
      </c>
      <c r="B18" s="60">
        <v>77041</v>
      </c>
      <c r="C18" s="61" t="s">
        <v>103</v>
      </c>
      <c r="D18" s="60" t="s">
        <v>11</v>
      </c>
      <c r="E18" s="269">
        <v>15</v>
      </c>
      <c r="F18" s="60"/>
      <c r="G18" s="62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thickBot="1">
      <c r="A19" s="59">
        <v>12</v>
      </c>
      <c r="B19" s="60">
        <v>77042</v>
      </c>
      <c r="C19" s="61" t="s">
        <v>104</v>
      </c>
      <c r="D19" s="60" t="s">
        <v>12</v>
      </c>
      <c r="E19" s="269">
        <v>16</v>
      </c>
      <c r="F19" s="60"/>
      <c r="G19" s="62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thickBot="1">
      <c r="A20" s="59">
        <v>13</v>
      </c>
      <c r="B20" s="60">
        <v>77043</v>
      </c>
      <c r="C20" s="61" t="s">
        <v>105</v>
      </c>
      <c r="D20" s="60" t="s">
        <v>11</v>
      </c>
      <c r="E20" s="269">
        <v>15</v>
      </c>
      <c r="F20" s="60"/>
      <c r="G20" s="62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thickBot="1">
      <c r="A21" s="59">
        <v>14</v>
      </c>
      <c r="B21" s="60">
        <v>77044</v>
      </c>
      <c r="C21" s="61" t="s">
        <v>106</v>
      </c>
      <c r="D21" s="60" t="s">
        <v>12</v>
      </c>
      <c r="E21" s="269">
        <v>15</v>
      </c>
      <c r="F21" s="60"/>
      <c r="G21" s="62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thickBot="1">
      <c r="A22" s="59">
        <v>15</v>
      </c>
      <c r="B22" s="60">
        <v>77045</v>
      </c>
      <c r="C22" s="61" t="s">
        <v>107</v>
      </c>
      <c r="D22" s="60" t="s">
        <v>11</v>
      </c>
      <c r="E22" s="269">
        <v>15</v>
      </c>
      <c r="F22" s="60"/>
      <c r="G22" s="62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thickBot="1">
      <c r="A23" s="59">
        <v>16</v>
      </c>
      <c r="B23" s="60">
        <v>77046</v>
      </c>
      <c r="C23" s="61" t="s">
        <v>108</v>
      </c>
      <c r="D23" s="60" t="s">
        <v>11</v>
      </c>
      <c r="E23" s="269">
        <v>16</v>
      </c>
      <c r="F23" s="60"/>
      <c r="G23" s="62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thickBot="1">
      <c r="A24" s="59">
        <v>17</v>
      </c>
      <c r="B24" s="60">
        <v>77047</v>
      </c>
      <c r="C24" s="61" t="s">
        <v>109</v>
      </c>
      <c r="D24" s="60" t="s">
        <v>12</v>
      </c>
      <c r="E24" s="269">
        <v>17</v>
      </c>
      <c r="F24" s="60"/>
      <c r="G24" s="62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thickBot="1">
      <c r="A25" s="59">
        <v>18</v>
      </c>
      <c r="B25" s="60">
        <v>77048</v>
      </c>
      <c r="C25" s="61" t="s">
        <v>110</v>
      </c>
      <c r="D25" s="60" t="s">
        <v>12</v>
      </c>
      <c r="E25" s="269">
        <v>15</v>
      </c>
      <c r="F25" s="60"/>
      <c r="G25" s="62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thickBot="1">
      <c r="A26" s="59">
        <v>19</v>
      </c>
      <c r="B26" s="60">
        <v>75812</v>
      </c>
      <c r="C26" s="63" t="s">
        <v>111</v>
      </c>
      <c r="D26" s="60" t="s">
        <v>11</v>
      </c>
      <c r="E26" s="269">
        <v>17</v>
      </c>
      <c r="F26" s="60"/>
      <c r="G26" s="62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thickBot="1">
      <c r="A27" s="59">
        <v>20</v>
      </c>
      <c r="B27" s="60">
        <v>77050</v>
      </c>
      <c r="C27" s="61" t="s">
        <v>112</v>
      </c>
      <c r="D27" s="60" t="s">
        <v>11</v>
      </c>
      <c r="E27" s="269">
        <v>15</v>
      </c>
      <c r="F27" s="60"/>
      <c r="G27" s="6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thickBot="1">
      <c r="A28" s="59">
        <v>21</v>
      </c>
      <c r="B28" s="60">
        <v>77051</v>
      </c>
      <c r="C28" s="61" t="s">
        <v>113</v>
      </c>
      <c r="D28" s="60" t="s">
        <v>11</v>
      </c>
      <c r="E28" s="269">
        <v>16</v>
      </c>
      <c r="F28" s="60"/>
      <c r="G28" s="6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thickBot="1">
      <c r="A29" s="59">
        <v>22</v>
      </c>
      <c r="B29" s="60">
        <v>77052</v>
      </c>
      <c r="C29" s="61" t="s">
        <v>114</v>
      </c>
      <c r="D29" s="60" t="s">
        <v>11</v>
      </c>
      <c r="E29" s="269">
        <v>15</v>
      </c>
      <c r="F29" s="60"/>
      <c r="G29" s="62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thickBot="1">
      <c r="A30" s="59">
        <v>23</v>
      </c>
      <c r="B30" s="60">
        <v>77053</v>
      </c>
      <c r="C30" s="61" t="s">
        <v>115</v>
      </c>
      <c r="D30" s="60" t="s">
        <v>12</v>
      </c>
      <c r="E30" s="269">
        <v>16</v>
      </c>
      <c r="F30" s="60"/>
      <c r="G30" s="62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thickBot="1">
      <c r="A31" s="59">
        <v>24</v>
      </c>
      <c r="B31" s="60">
        <v>74387</v>
      </c>
      <c r="C31" s="61" t="s">
        <v>116</v>
      </c>
      <c r="D31" s="60" t="s">
        <v>11</v>
      </c>
      <c r="E31" s="269">
        <v>17</v>
      </c>
      <c r="F31" s="60"/>
      <c r="G31" s="62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thickBot="1">
      <c r="A32" s="59">
        <v>25</v>
      </c>
      <c r="B32" s="60">
        <v>77055</v>
      </c>
      <c r="C32" s="61" t="s">
        <v>117</v>
      </c>
      <c r="D32" s="60" t="s">
        <v>11</v>
      </c>
      <c r="E32" s="269">
        <v>16</v>
      </c>
      <c r="F32" s="60"/>
      <c r="G32" s="62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thickBot="1">
      <c r="A33" s="59">
        <v>26</v>
      </c>
      <c r="B33" s="60">
        <v>77056</v>
      </c>
      <c r="C33" s="61" t="s">
        <v>118</v>
      </c>
      <c r="D33" s="60" t="s">
        <v>11</v>
      </c>
      <c r="E33" s="269">
        <v>15</v>
      </c>
      <c r="F33" s="60"/>
      <c r="G33" s="62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thickBot="1">
      <c r="A34" s="59">
        <v>27</v>
      </c>
      <c r="B34" s="60">
        <v>77057</v>
      </c>
      <c r="C34" s="61" t="s">
        <v>119</v>
      </c>
      <c r="D34" s="60" t="s">
        <v>11</v>
      </c>
      <c r="E34" s="269">
        <v>16</v>
      </c>
      <c r="F34" s="60"/>
      <c r="G34" s="62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thickBot="1">
      <c r="A35" s="59">
        <v>28</v>
      </c>
      <c r="B35" s="60">
        <v>77058</v>
      </c>
      <c r="C35" s="61" t="s">
        <v>120</v>
      </c>
      <c r="D35" s="60" t="s">
        <v>12</v>
      </c>
      <c r="E35" s="269">
        <v>15</v>
      </c>
      <c r="F35" s="60"/>
      <c r="G35" s="62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thickBot="1">
      <c r="A36" s="59">
        <v>29</v>
      </c>
      <c r="B36" s="60">
        <v>77059</v>
      </c>
      <c r="C36" s="61" t="s">
        <v>121</v>
      </c>
      <c r="D36" s="60" t="s">
        <v>11</v>
      </c>
      <c r="E36" s="269">
        <v>15</v>
      </c>
      <c r="F36" s="60"/>
      <c r="G36" s="62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thickBot="1">
      <c r="A37" s="59">
        <v>30</v>
      </c>
      <c r="B37" s="60">
        <v>77060</v>
      </c>
      <c r="C37" s="61" t="s">
        <v>122</v>
      </c>
      <c r="D37" s="60" t="s">
        <v>11</v>
      </c>
      <c r="E37" s="269">
        <v>15</v>
      </c>
      <c r="F37" s="60"/>
      <c r="G37" s="62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thickBot="1">
      <c r="A38" s="59">
        <v>31</v>
      </c>
      <c r="B38" s="60">
        <v>77061</v>
      </c>
      <c r="C38" s="61" t="s">
        <v>123</v>
      </c>
      <c r="D38" s="60" t="s">
        <v>11</v>
      </c>
      <c r="E38" s="269">
        <v>16</v>
      </c>
      <c r="F38" s="60"/>
      <c r="G38" s="62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thickBot="1">
      <c r="A39" s="59">
        <v>32</v>
      </c>
      <c r="B39" s="60">
        <v>77062</v>
      </c>
      <c r="C39" s="61" t="s">
        <v>124</v>
      </c>
      <c r="D39" s="60" t="s">
        <v>11</v>
      </c>
      <c r="E39" s="269">
        <v>17</v>
      </c>
      <c r="F39" s="60"/>
      <c r="G39" s="62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thickBot="1">
      <c r="A40" s="59">
        <v>33</v>
      </c>
      <c r="B40" s="60">
        <v>77063</v>
      </c>
      <c r="C40" s="61" t="s">
        <v>125</v>
      </c>
      <c r="D40" s="60" t="s">
        <v>11</v>
      </c>
      <c r="E40" s="269">
        <v>16</v>
      </c>
      <c r="F40" s="60"/>
      <c r="G40" s="62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thickBot="1">
      <c r="A41" s="59">
        <v>34</v>
      </c>
      <c r="B41" s="60">
        <v>77064</v>
      </c>
      <c r="C41" s="61" t="s">
        <v>126</v>
      </c>
      <c r="D41" s="60" t="s">
        <v>11</v>
      </c>
      <c r="E41" s="269">
        <v>15</v>
      </c>
      <c r="F41" s="60"/>
      <c r="G41" s="62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thickBot="1">
      <c r="A42" s="59">
        <v>35</v>
      </c>
      <c r="B42" s="60">
        <v>77065</v>
      </c>
      <c r="C42" s="61" t="s">
        <v>127</v>
      </c>
      <c r="D42" s="60" t="s">
        <v>11</v>
      </c>
      <c r="E42" s="269">
        <v>15</v>
      </c>
      <c r="F42" s="60"/>
      <c r="G42" s="62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thickBot="1">
      <c r="A43" s="59">
        <v>36</v>
      </c>
      <c r="B43" s="60">
        <v>77066</v>
      </c>
      <c r="C43" s="61" t="s">
        <v>128</v>
      </c>
      <c r="D43" s="60" t="s">
        <v>11</v>
      </c>
      <c r="E43" s="269">
        <v>15</v>
      </c>
      <c r="F43" s="60"/>
      <c r="G43" s="6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thickBot="1">
      <c r="A44" s="59">
        <v>37</v>
      </c>
      <c r="B44" s="60">
        <v>77067</v>
      </c>
      <c r="C44" s="61" t="s">
        <v>129</v>
      </c>
      <c r="D44" s="60" t="s">
        <v>11</v>
      </c>
      <c r="E44" s="269">
        <v>16</v>
      </c>
      <c r="F44" s="60"/>
      <c r="G44" s="62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thickBot="1">
      <c r="A45" s="59">
        <v>38</v>
      </c>
      <c r="B45" s="60">
        <v>77068</v>
      </c>
      <c r="C45" s="61" t="s">
        <v>130</v>
      </c>
      <c r="D45" s="60" t="s">
        <v>11</v>
      </c>
      <c r="E45" s="269">
        <v>15</v>
      </c>
      <c r="F45" s="60"/>
      <c r="G45" s="62"/>
      <c r="H45" s="56"/>
      <c r="I45" s="56"/>
      <c r="J45" s="5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thickBot="1">
      <c r="A46" s="59">
        <v>39</v>
      </c>
      <c r="B46" s="60">
        <v>77069</v>
      </c>
      <c r="C46" s="61" t="s">
        <v>131</v>
      </c>
      <c r="D46" s="60" t="s">
        <v>12</v>
      </c>
      <c r="E46" s="269">
        <v>15</v>
      </c>
      <c r="F46" s="60"/>
      <c r="G46" s="62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thickBot="1">
      <c r="A47" s="59">
        <v>40</v>
      </c>
      <c r="B47" s="60">
        <v>77070</v>
      </c>
      <c r="C47" s="61" t="s">
        <v>132</v>
      </c>
      <c r="D47" s="60" t="s">
        <v>11</v>
      </c>
      <c r="E47" s="269">
        <v>16</v>
      </c>
      <c r="F47" s="60"/>
      <c r="G47" s="62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thickBot="1">
      <c r="A48" s="59">
        <v>41</v>
      </c>
      <c r="B48" s="60">
        <v>77071</v>
      </c>
      <c r="C48" s="61" t="s">
        <v>133</v>
      </c>
      <c r="D48" s="60" t="s">
        <v>12</v>
      </c>
      <c r="E48" s="269">
        <v>15</v>
      </c>
      <c r="F48" s="60"/>
      <c r="G48" s="6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thickBot="1">
      <c r="A49" s="59">
        <v>42</v>
      </c>
      <c r="B49" s="60">
        <v>77072</v>
      </c>
      <c r="C49" s="61" t="s">
        <v>134</v>
      </c>
      <c r="D49" s="60" t="s">
        <v>12</v>
      </c>
      <c r="E49" s="269">
        <v>15</v>
      </c>
      <c r="F49" s="60"/>
      <c r="G49" s="62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thickBot="1">
      <c r="A50" s="59">
        <v>43</v>
      </c>
      <c r="B50" s="60">
        <v>77073</v>
      </c>
      <c r="C50" s="61" t="s">
        <v>135</v>
      </c>
      <c r="D50" s="60" t="s">
        <v>11</v>
      </c>
      <c r="E50" s="269">
        <v>15</v>
      </c>
      <c r="F50" s="60"/>
      <c r="G50" s="62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thickBot="1">
      <c r="A51" s="59">
        <v>44</v>
      </c>
      <c r="B51" s="60">
        <v>77074</v>
      </c>
      <c r="C51" s="61" t="s">
        <v>136</v>
      </c>
      <c r="D51" s="60" t="s">
        <v>12</v>
      </c>
      <c r="E51" s="269">
        <v>16</v>
      </c>
      <c r="F51" s="60"/>
      <c r="G51" s="62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s="76" customFormat="1" ht="13.5" customHeight="1" thickBot="1">
      <c r="A52" s="59">
        <v>45</v>
      </c>
      <c r="B52" s="60">
        <v>77075</v>
      </c>
      <c r="C52" s="61" t="s">
        <v>137</v>
      </c>
      <c r="D52" s="60" t="s">
        <v>11</v>
      </c>
      <c r="E52" s="270">
        <v>15</v>
      </c>
      <c r="F52" s="60"/>
      <c r="G52" s="62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s="76" customFormat="1" ht="13.5" customHeight="1" thickBot="1">
      <c r="A53" s="59">
        <v>46</v>
      </c>
      <c r="B53" s="60">
        <v>77076</v>
      </c>
      <c r="C53" s="61" t="s">
        <v>138</v>
      </c>
      <c r="D53" s="60" t="s">
        <v>12</v>
      </c>
      <c r="E53" s="271">
        <v>16</v>
      </c>
      <c r="F53" s="60"/>
      <c r="G53" s="62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s="76" customFormat="1" ht="13.5" customHeight="1" thickBot="1">
      <c r="A54" s="59">
        <v>47</v>
      </c>
      <c r="B54" s="60">
        <v>74347</v>
      </c>
      <c r="C54" s="61" t="s">
        <v>139</v>
      </c>
      <c r="D54" s="60" t="s">
        <v>12</v>
      </c>
      <c r="E54" s="271">
        <v>16</v>
      </c>
      <c r="F54" s="60"/>
      <c r="G54" s="62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s="76" customFormat="1" ht="13.5" customHeight="1" thickBot="1">
      <c r="A55" s="59">
        <v>48</v>
      </c>
      <c r="B55" s="60">
        <v>77078</v>
      </c>
      <c r="C55" s="61" t="s">
        <v>140</v>
      </c>
      <c r="D55" s="60" t="s">
        <v>11</v>
      </c>
      <c r="E55" s="270">
        <v>16</v>
      </c>
      <c r="F55" s="60"/>
      <c r="G55" s="62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s="76" customFormat="1" ht="13.5" customHeight="1" thickBot="1">
      <c r="A56" s="59">
        <v>49</v>
      </c>
      <c r="B56" s="60">
        <v>77079</v>
      </c>
      <c r="C56" s="61" t="s">
        <v>141</v>
      </c>
      <c r="D56" s="60" t="s">
        <v>12</v>
      </c>
      <c r="E56" s="270">
        <v>16</v>
      </c>
      <c r="F56" s="60"/>
      <c r="G56" s="62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s="76" customFormat="1" ht="13.5" customHeight="1" thickBot="1">
      <c r="A57" s="59">
        <v>50</v>
      </c>
      <c r="B57" s="60">
        <v>77054</v>
      </c>
      <c r="C57" s="61" t="s">
        <v>142</v>
      </c>
      <c r="D57" s="60" t="s">
        <v>12</v>
      </c>
      <c r="E57" s="270">
        <v>16</v>
      </c>
      <c r="F57" s="60"/>
      <c r="G57" s="62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s="76" customFormat="1" ht="13.5" customHeight="1" thickBot="1">
      <c r="A58" s="59">
        <v>51</v>
      </c>
      <c r="B58" s="60">
        <v>77132</v>
      </c>
      <c r="C58" s="61" t="s">
        <v>143</v>
      </c>
      <c r="D58" s="60" t="s">
        <v>11</v>
      </c>
      <c r="E58" s="270">
        <v>15</v>
      </c>
      <c r="F58" s="60"/>
      <c r="G58" s="62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s="76" customFormat="1" ht="13.5" customHeight="1" thickBot="1">
      <c r="A59" s="59">
        <v>52</v>
      </c>
      <c r="B59" s="60">
        <v>74443</v>
      </c>
      <c r="C59" s="61" t="s">
        <v>144</v>
      </c>
      <c r="D59" s="60" t="s">
        <v>11</v>
      </c>
      <c r="E59" s="270">
        <v>16</v>
      </c>
      <c r="F59" s="60"/>
      <c r="G59" s="62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>
      <c r="A60" s="142" t="str">
        <f>"TOTAL MASCULINO: " &amp; COUNTIF(D8:D59,"M") &amp; " TOTAL FEMENINO:" &amp; COUNTIF(D8:D59,"F")</f>
        <v>TOTAL MASCULINO: 36 TOTAL FEMENINO:16</v>
      </c>
      <c r="B60" s="131"/>
      <c r="C60" s="131"/>
      <c r="D60" s="131"/>
      <c r="E60" s="131"/>
      <c r="F60" s="131"/>
      <c r="G60" s="131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>
      <c r="A61" s="130" t="s">
        <v>13</v>
      </c>
      <c r="B61" s="131"/>
      <c r="C61" s="131"/>
      <c r="D61" s="131"/>
      <c r="E61" s="131"/>
      <c r="F61" s="131"/>
      <c r="G61" s="131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>
      <c r="A62" s="130" t="s">
        <v>14</v>
      </c>
      <c r="B62" s="131"/>
      <c r="C62" s="131"/>
      <c r="D62" s="131"/>
      <c r="E62" s="131"/>
      <c r="F62" s="131"/>
      <c r="G62" s="131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132"/>
      <c r="B63" s="131"/>
      <c r="C63" s="131"/>
      <c r="D63" s="131"/>
      <c r="E63" s="131"/>
      <c r="F63" s="131"/>
      <c r="G63" s="131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>
      <c r="A64" s="9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>
      <c r="A65" s="9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>
      <c r="A66" s="9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>
      <c r="A67" s="9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>
      <c r="A68" s="9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>
      <c r="A69" s="9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>
      <c r="A70" s="9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>
      <c r="A71" s="9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>
      <c r="A72" s="9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>
      <c r="A73" s="9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>
      <c r="A74" s="9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>
      <c r="A75" s="9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>
      <c r="A76" s="9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>
      <c r="A77" s="9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>
      <c r="A78" s="9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>
      <c r="A79" s="9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>
      <c r="A80" s="9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>
      <c r="A81" s="9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>
      <c r="A82" s="9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>
      <c r="A83" s="9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>
      <c r="A84" s="9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>
      <c r="A85" s="9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>
      <c r="A86" s="9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>
      <c r="A87" s="9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>
      <c r="A88" s="9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>
      <c r="A89" s="9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>
      <c r="A90" s="9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>
      <c r="A91" s="9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>
      <c r="A92" s="9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>
      <c r="A93" s="9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>
      <c r="A94" s="9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>
      <c r="A95" s="9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>
      <c r="A96" s="9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>
      <c r="A97" s="9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>
      <c r="A98" s="9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>
      <c r="A99" s="9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>
      <c r="A100" s="9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>
      <c r="A101" s="9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>
      <c r="A102" s="9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>
      <c r="A103" s="9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>
      <c r="A104" s="9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>
      <c r="A105" s="9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>
      <c r="A106" s="9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>
      <c r="A107" s="9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>
      <c r="A108" s="9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>
      <c r="A109" s="9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>
      <c r="A110" s="9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>
      <c r="A111" s="9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>
      <c r="A112" s="9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>
      <c r="A113" s="9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>
      <c r="A114" s="9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>
      <c r="A115" s="9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>
      <c r="A116" s="9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>
      <c r="A117" s="9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>
      <c r="A118" s="9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>
      <c r="A119" s="9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>
      <c r="A120" s="9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>
      <c r="A121" s="9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>
      <c r="A122" s="9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>
      <c r="A123" s="9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>
      <c r="A124" s="9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>
      <c r="A125" s="9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>
      <c r="A126" s="9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>
      <c r="A127" s="9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>
      <c r="A128" s="9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>
      <c r="A129" s="9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>
      <c r="A130" s="9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>
      <c r="A131" s="9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>
      <c r="A132" s="9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>
      <c r="A133" s="9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>
      <c r="A134" s="9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>
      <c r="A135" s="9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>
      <c r="A136" s="9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>
      <c r="A137" s="9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>
      <c r="A138" s="9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>
      <c r="A139" s="9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>
      <c r="A140" s="9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>
      <c r="A141" s="9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>
      <c r="A142" s="9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>
      <c r="A143" s="9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>
      <c r="A144" s="9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>
      <c r="A145" s="9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>
      <c r="A146" s="9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>
      <c r="A147" s="9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>
      <c r="A148" s="9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>
      <c r="A149" s="9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>
      <c r="A150" s="9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>
      <c r="A151" s="9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>
      <c r="A152" s="9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>
      <c r="A153" s="9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>
      <c r="A154" s="9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>
      <c r="A155" s="9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>
      <c r="A156" s="9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>
      <c r="A157" s="9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>
      <c r="A158" s="9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>
      <c r="A159" s="9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>
      <c r="A160" s="9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>
      <c r="A161" s="9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>
      <c r="A162" s="9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>
      <c r="A163" s="9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>
      <c r="A164" s="9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>
      <c r="A165" s="9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>
      <c r="A166" s="9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>
      <c r="A167" s="9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>
      <c r="A168" s="9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>
      <c r="A169" s="9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>
      <c r="A170" s="9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>
      <c r="A171" s="9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>
      <c r="A172" s="9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>
      <c r="A173" s="9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>
      <c r="A174" s="9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>
      <c r="A175" s="9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>
      <c r="A176" s="9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>
      <c r="A177" s="9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>
      <c r="A178" s="9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>
      <c r="A179" s="9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>
      <c r="A180" s="9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>
      <c r="A181" s="9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>
      <c r="A182" s="9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>
      <c r="A183" s="9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>
      <c r="A184" s="9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>
      <c r="A185" s="9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>
      <c r="A186" s="9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>
      <c r="A187" s="9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>
      <c r="A188" s="9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>
      <c r="A189" s="9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>
      <c r="A190" s="9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>
      <c r="A191" s="9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>
      <c r="A192" s="9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>
      <c r="A193" s="9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>
      <c r="A194" s="9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>
      <c r="A195" s="9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>
      <c r="A196" s="9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>
      <c r="A197" s="9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>
      <c r="A198" s="9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>
      <c r="A199" s="9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>
      <c r="A200" s="9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>
      <c r="A201" s="9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>
      <c r="A202" s="9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>
      <c r="A203" s="9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>
      <c r="A204" s="9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>
      <c r="A205" s="9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>
      <c r="A206" s="9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>
      <c r="A207" s="9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>
      <c r="A208" s="9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>
      <c r="A209" s="9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>
      <c r="A210" s="9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>
      <c r="A211" s="9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>
      <c r="A212" s="9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>
      <c r="A213" s="9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>
      <c r="A214" s="9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>
      <c r="A215" s="9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>
      <c r="A216" s="9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>
      <c r="A217" s="9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>
      <c r="A218" s="9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>
      <c r="A219" s="9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>
      <c r="A220" s="9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>
      <c r="A221" s="9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>
      <c r="A222" s="9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>
      <c r="A223" s="9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>
      <c r="A224" s="9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>
      <c r="A225" s="9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>
      <c r="A226" s="9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>
      <c r="A227" s="9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>
      <c r="A228" s="9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>
      <c r="A229" s="9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>
      <c r="A230" s="9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>
      <c r="A231" s="9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>
      <c r="A232" s="9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>
      <c r="A233" s="9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>
      <c r="A234" s="9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>
      <c r="A235" s="9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>
      <c r="A236" s="9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>
      <c r="A237" s="9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>
      <c r="A238" s="9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>
      <c r="A239" s="9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>
      <c r="A240" s="9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>
      <c r="A241" s="9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>
      <c r="A242" s="9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>
      <c r="A243" s="9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>
      <c r="A244" s="9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>
      <c r="A245" s="9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>
      <c r="A246" s="9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>
      <c r="A247" s="9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>
      <c r="A248" s="9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>
      <c r="A249" s="9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>
      <c r="A250" s="9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>
      <c r="A251" s="9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>
      <c r="A252" s="9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>
      <c r="A253" s="9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>
      <c r="A254" s="9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>
      <c r="A255" s="9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>
      <c r="A256" s="9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>
      <c r="A257" s="9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>
      <c r="A258" s="9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>
      <c r="A259" s="9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>
      <c r="A260" s="9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>
      <c r="A261" s="9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>
      <c r="A262" s="9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>
      <c r="A263" s="9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>
      <c r="A264" s="9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>
      <c r="A265" s="9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>
      <c r="A266" s="9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>
      <c r="A267" s="9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>
      <c r="A268" s="9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>
      <c r="A269" s="9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>
      <c r="A270" s="9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>
      <c r="A271" s="9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>
      <c r="A272" s="9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>
      <c r="A273" s="9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>
      <c r="A274" s="9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>
      <c r="A275" s="9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>
      <c r="A276" s="9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>
      <c r="A277" s="9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>
      <c r="A278" s="9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>
      <c r="A279" s="9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>
      <c r="A280" s="9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>
      <c r="A281" s="9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>
      <c r="A282" s="9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>
      <c r="A283" s="9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>
      <c r="A284" s="9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>
      <c r="A285" s="9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>
      <c r="A286" s="9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>
      <c r="A287" s="9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>
      <c r="A288" s="9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>
      <c r="A289" s="9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>
      <c r="A290" s="9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>
      <c r="A291" s="9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>
      <c r="A292" s="9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>
      <c r="A293" s="9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>
      <c r="A294" s="9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>
      <c r="A295" s="9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>
      <c r="A296" s="9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>
      <c r="A297" s="9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>
      <c r="A298" s="9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>
      <c r="A299" s="9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>
      <c r="A300" s="9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>
      <c r="A301" s="9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>
      <c r="A302" s="9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>
      <c r="A303" s="9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>
      <c r="A304" s="9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>
      <c r="A305" s="9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>
      <c r="A306" s="9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>
      <c r="A307" s="9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>
      <c r="A308" s="9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>
      <c r="A309" s="9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>
      <c r="A310" s="9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>
      <c r="A311" s="9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>
      <c r="A312" s="9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>
      <c r="A313" s="9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>
      <c r="A314" s="9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>
      <c r="A315" s="9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>
      <c r="A316" s="9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>
      <c r="A317" s="9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>
      <c r="A318" s="9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>
      <c r="A319" s="9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>
      <c r="A320" s="9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>
      <c r="A321" s="9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>
      <c r="A322" s="9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>
      <c r="A323" s="9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>
      <c r="A324" s="9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>
      <c r="A325" s="9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>
      <c r="A326" s="9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>
      <c r="A327" s="9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>
      <c r="A328" s="9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>
      <c r="A329" s="9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>
      <c r="A330" s="9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>
      <c r="A331" s="9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>
      <c r="A332" s="9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>
      <c r="A333" s="9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>
      <c r="A334" s="9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>
      <c r="A335" s="9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>
      <c r="A336" s="9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>
      <c r="A337" s="9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>
      <c r="A338" s="9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>
      <c r="A339" s="9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>
      <c r="A340" s="9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>
      <c r="A341" s="9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>
      <c r="A342" s="9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>
      <c r="A343" s="9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>
      <c r="A344" s="9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>
      <c r="A345" s="9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>
      <c r="A346" s="9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>
      <c r="A347" s="9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>
      <c r="A348" s="9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>
      <c r="A349" s="9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>
      <c r="A350" s="9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>
      <c r="A351" s="9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>
      <c r="A352" s="9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>
      <c r="A353" s="9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>
      <c r="A354" s="9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>
      <c r="A355" s="9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>
      <c r="A356" s="9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>
      <c r="A357" s="9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>
      <c r="A358" s="9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>
      <c r="A359" s="9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>
      <c r="A360" s="9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>
      <c r="A361" s="9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>
      <c r="A362" s="9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>
      <c r="A363" s="9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>
      <c r="A364" s="9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>
      <c r="A365" s="9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>
      <c r="A366" s="9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>
      <c r="A367" s="9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>
      <c r="A368" s="9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>
      <c r="A369" s="9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>
      <c r="A370" s="9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>
      <c r="A371" s="9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>
      <c r="A372" s="9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>
      <c r="A373" s="9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>
      <c r="A374" s="9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>
      <c r="A375" s="9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>
      <c r="A376" s="9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>
      <c r="A377" s="9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>
      <c r="A378" s="9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>
      <c r="A379" s="9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>
      <c r="A380" s="9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>
      <c r="A381" s="9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>
      <c r="A382" s="9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>
      <c r="A383" s="9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>
      <c r="A384" s="9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>
      <c r="A385" s="9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>
      <c r="A386" s="9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>
      <c r="A387" s="9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>
      <c r="A388" s="9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>
      <c r="A389" s="9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>
      <c r="A390" s="9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>
      <c r="A391" s="9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>
      <c r="A392" s="9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>
      <c r="A393" s="9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>
      <c r="A394" s="9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>
      <c r="A395" s="9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>
      <c r="A396" s="9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>
      <c r="A397" s="9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>
      <c r="A398" s="9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>
      <c r="A399" s="9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>
      <c r="A400" s="9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>
      <c r="A401" s="9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>
      <c r="A402" s="9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>
      <c r="A403" s="9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>
      <c r="A404" s="9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>
      <c r="A405" s="9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>
      <c r="A406" s="9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>
      <c r="A407" s="9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>
      <c r="A408" s="9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>
      <c r="A409" s="9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>
      <c r="A410" s="9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>
      <c r="A411" s="9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>
      <c r="A412" s="9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>
      <c r="A413" s="9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>
      <c r="A414" s="9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>
      <c r="A415" s="9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>
      <c r="A416" s="9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>
      <c r="A417" s="9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>
      <c r="A418" s="9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>
      <c r="A419" s="9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>
      <c r="A420" s="9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>
      <c r="A421" s="9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>
      <c r="A422" s="9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>
      <c r="A423" s="9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>
      <c r="A424" s="9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>
      <c r="A425" s="9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>
      <c r="A426" s="9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>
      <c r="A427" s="9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>
      <c r="A428" s="9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>
      <c r="A429" s="9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>
      <c r="A430" s="9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>
      <c r="A431" s="9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>
      <c r="A432" s="9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>
      <c r="A433" s="9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>
      <c r="A434" s="9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>
      <c r="A435" s="9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>
      <c r="A436" s="9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>
      <c r="A437" s="9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>
      <c r="A438" s="9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>
      <c r="A439" s="9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>
      <c r="A440" s="9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>
      <c r="A441" s="9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>
      <c r="A442" s="9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>
      <c r="A443" s="9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>
      <c r="A444" s="9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>
      <c r="A445" s="9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>
      <c r="A446" s="9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>
      <c r="A447" s="9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>
      <c r="A448" s="9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>
      <c r="A449" s="9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>
      <c r="A450" s="9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>
      <c r="A451" s="9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>
      <c r="A452" s="9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>
      <c r="A453" s="9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>
      <c r="A454" s="9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>
      <c r="A455" s="9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>
      <c r="A456" s="9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>
      <c r="A457" s="9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>
      <c r="A458" s="9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>
      <c r="A459" s="9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>
      <c r="A460" s="9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>
      <c r="A461" s="9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>
      <c r="A462" s="9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>
      <c r="A463" s="9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>
      <c r="A464" s="9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>
      <c r="A465" s="9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>
      <c r="A466" s="9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>
      <c r="A467" s="9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>
      <c r="A468" s="9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>
      <c r="A469" s="9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>
      <c r="A470" s="9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>
      <c r="A471" s="9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>
      <c r="A472" s="9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>
      <c r="A473" s="9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>
      <c r="A474" s="9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>
      <c r="A475" s="9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>
      <c r="A476" s="9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>
      <c r="A477" s="9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>
      <c r="A478" s="9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>
      <c r="A479" s="9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>
      <c r="A480" s="9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>
      <c r="A481" s="9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>
      <c r="A482" s="9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>
      <c r="A483" s="9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>
      <c r="A484" s="9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>
      <c r="A485" s="9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>
      <c r="A486" s="9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>
      <c r="A487" s="9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>
      <c r="A488" s="9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>
      <c r="A489" s="9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>
      <c r="A490" s="9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>
      <c r="A491" s="9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>
      <c r="A492" s="9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>
      <c r="A493" s="9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>
      <c r="A494" s="9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>
      <c r="A495" s="9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>
      <c r="A496" s="9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>
      <c r="A497" s="9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>
      <c r="A498" s="9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>
      <c r="A499" s="9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>
      <c r="A500" s="9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>
      <c r="A501" s="9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>
      <c r="A502" s="9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>
      <c r="A503" s="9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>
      <c r="A504" s="9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>
      <c r="A505" s="9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>
      <c r="A506" s="9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>
      <c r="A507" s="9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>
      <c r="A508" s="9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>
      <c r="A509" s="9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>
      <c r="A510" s="9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>
      <c r="A511" s="9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>
      <c r="A512" s="9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>
      <c r="A513" s="9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>
      <c r="A514" s="9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>
      <c r="A515" s="9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>
      <c r="A516" s="9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>
      <c r="A517" s="9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>
      <c r="A518" s="9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>
      <c r="A519" s="9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>
      <c r="A520" s="9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>
      <c r="A521" s="9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>
      <c r="A522" s="9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>
      <c r="A523" s="9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>
      <c r="A524" s="9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>
      <c r="A525" s="9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>
      <c r="A526" s="9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>
      <c r="A527" s="9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>
      <c r="A528" s="9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>
      <c r="A529" s="9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>
      <c r="A530" s="9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>
      <c r="A531" s="9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>
      <c r="A532" s="9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>
      <c r="A533" s="9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>
      <c r="A534" s="9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>
      <c r="A535" s="9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>
      <c r="A536" s="9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>
      <c r="A537" s="9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>
      <c r="A538" s="9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>
      <c r="A539" s="9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>
      <c r="A540" s="9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>
      <c r="A541" s="9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>
      <c r="A542" s="9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>
      <c r="A543" s="9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>
      <c r="A544" s="9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>
      <c r="A545" s="9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>
      <c r="A546" s="9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>
      <c r="A547" s="9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>
      <c r="A548" s="9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>
      <c r="A549" s="9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>
      <c r="A550" s="9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>
      <c r="A551" s="9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>
      <c r="A552" s="9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>
      <c r="A553" s="9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>
      <c r="A554" s="9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>
      <c r="A555" s="9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>
      <c r="A556" s="9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>
      <c r="A557" s="9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>
      <c r="A558" s="9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>
      <c r="A559" s="9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>
      <c r="A560" s="9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>
      <c r="A561" s="9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>
      <c r="A562" s="9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>
      <c r="A563" s="9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>
      <c r="A564" s="9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>
      <c r="A565" s="9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>
      <c r="A566" s="9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>
      <c r="A567" s="9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>
      <c r="A568" s="9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>
      <c r="A569" s="9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>
      <c r="A570" s="9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>
      <c r="A571" s="9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>
      <c r="A572" s="9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>
      <c r="A573" s="9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>
      <c r="A574" s="9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>
      <c r="A575" s="9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>
      <c r="A576" s="9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>
      <c r="A577" s="9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>
      <c r="A578" s="9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>
      <c r="A579" s="9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>
      <c r="A580" s="9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>
      <c r="A581" s="9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>
      <c r="A582" s="9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>
      <c r="A583" s="9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>
      <c r="A584" s="9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>
      <c r="A585" s="9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>
      <c r="A586" s="9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>
      <c r="A587" s="9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>
      <c r="A588" s="9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>
      <c r="A589" s="9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>
      <c r="A590" s="9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>
      <c r="A591" s="9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>
      <c r="A592" s="9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>
      <c r="A593" s="9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>
      <c r="A594" s="9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>
      <c r="A595" s="9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>
      <c r="A596" s="9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>
      <c r="A597" s="9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>
      <c r="A598" s="9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>
      <c r="A599" s="9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>
      <c r="A600" s="9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>
      <c r="A601" s="9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>
      <c r="A602" s="9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>
      <c r="A603" s="9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>
      <c r="A604" s="9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>
      <c r="A605" s="9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>
      <c r="A606" s="9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>
      <c r="A607" s="9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>
      <c r="A608" s="9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>
      <c r="A609" s="9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>
      <c r="A610" s="9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>
      <c r="A611" s="9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>
      <c r="A612" s="9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>
      <c r="A613" s="9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>
      <c r="A614" s="9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>
      <c r="A615" s="9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>
      <c r="A616" s="9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>
      <c r="A617" s="9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>
      <c r="A618" s="9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>
      <c r="A619" s="9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>
      <c r="A620" s="9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>
      <c r="A621" s="9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>
      <c r="A622" s="9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>
      <c r="A623" s="9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>
      <c r="A624" s="9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>
      <c r="A625" s="9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>
      <c r="A626" s="9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>
      <c r="A627" s="9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>
      <c r="A628" s="9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>
      <c r="A629" s="9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>
      <c r="A630" s="9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>
      <c r="A631" s="9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>
      <c r="A632" s="9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>
      <c r="A633" s="9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>
      <c r="A634" s="9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>
      <c r="A635" s="9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>
      <c r="A636" s="9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>
      <c r="A637" s="9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>
      <c r="A638" s="9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>
      <c r="A639" s="9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>
      <c r="A640" s="9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>
      <c r="A641" s="9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>
      <c r="A642" s="9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>
      <c r="A643" s="9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>
      <c r="A644" s="9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>
      <c r="A645" s="9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>
      <c r="A646" s="9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>
      <c r="A647" s="9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>
      <c r="A648" s="9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>
      <c r="A649" s="9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>
      <c r="A650" s="9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>
      <c r="A651" s="9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>
      <c r="A652" s="9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>
      <c r="A653" s="9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>
      <c r="A654" s="9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>
      <c r="A655" s="9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>
      <c r="A656" s="9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>
      <c r="A657" s="9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>
      <c r="A658" s="9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>
      <c r="A659" s="9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>
      <c r="A660" s="9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>
      <c r="A661" s="9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>
      <c r="A662" s="9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>
      <c r="A663" s="9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>
      <c r="A664" s="9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>
      <c r="A665" s="9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>
      <c r="A666" s="9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>
      <c r="A667" s="9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>
      <c r="A668" s="9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>
      <c r="A669" s="9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>
      <c r="A670" s="9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>
      <c r="A671" s="9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>
      <c r="A672" s="9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>
      <c r="A673" s="9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>
      <c r="A674" s="9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>
      <c r="A675" s="9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>
      <c r="A676" s="9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>
      <c r="A677" s="9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>
      <c r="A678" s="9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>
      <c r="A679" s="9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>
      <c r="A680" s="9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>
      <c r="A681" s="9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>
      <c r="A682" s="9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>
      <c r="A683" s="9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>
      <c r="A684" s="9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>
      <c r="A685" s="9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>
      <c r="A686" s="9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>
      <c r="A687" s="9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>
      <c r="A688" s="9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>
      <c r="A689" s="9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>
      <c r="A690" s="9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>
      <c r="A691" s="9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>
      <c r="A692" s="9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>
      <c r="A693" s="9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>
      <c r="A694" s="9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>
      <c r="A695" s="9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>
      <c r="A696" s="9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>
      <c r="A697" s="9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>
      <c r="A698" s="9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>
      <c r="A699" s="9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>
      <c r="A700" s="9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>
      <c r="A701" s="9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>
      <c r="A702" s="9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>
      <c r="A703" s="9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>
      <c r="A704" s="9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>
      <c r="A705" s="9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>
      <c r="A706" s="9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>
      <c r="A707" s="9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>
      <c r="A708" s="9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>
      <c r="A709" s="9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>
      <c r="A710" s="9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>
      <c r="A711" s="9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>
      <c r="A712" s="9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>
      <c r="A713" s="9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>
      <c r="A714" s="9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>
      <c r="A715" s="9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>
      <c r="A716" s="9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>
      <c r="A717" s="9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>
      <c r="A718" s="9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>
      <c r="A719" s="9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>
      <c r="A720" s="9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>
      <c r="A721" s="9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>
      <c r="A722" s="9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>
      <c r="A723" s="9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>
      <c r="A724" s="9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>
      <c r="A725" s="9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>
      <c r="A726" s="9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>
      <c r="A727" s="9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>
      <c r="A728" s="9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>
      <c r="A729" s="9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>
      <c r="A730" s="9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>
      <c r="A731" s="9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>
      <c r="A732" s="9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>
      <c r="A733" s="9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>
      <c r="A734" s="9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>
      <c r="A735" s="9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>
      <c r="A736" s="9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>
      <c r="A737" s="9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>
      <c r="A738" s="9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>
      <c r="A739" s="9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>
      <c r="A740" s="9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>
      <c r="A741" s="9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>
      <c r="A742" s="9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>
      <c r="A743" s="9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>
      <c r="A744" s="9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>
      <c r="A745" s="9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>
      <c r="A746" s="9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>
      <c r="A747" s="9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>
      <c r="A748" s="9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>
      <c r="A749" s="9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>
      <c r="A750" s="9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>
      <c r="A751" s="9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>
      <c r="A752" s="9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>
      <c r="A753" s="9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>
      <c r="A754" s="9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>
      <c r="A755" s="9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>
      <c r="A756" s="9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>
      <c r="A757" s="9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>
      <c r="A758" s="9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>
      <c r="A759" s="9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>
      <c r="A760" s="9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>
      <c r="A761" s="9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>
      <c r="A762" s="9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>
      <c r="A763" s="9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>
      <c r="A764" s="9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>
      <c r="A765" s="9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>
      <c r="A766" s="9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>
      <c r="A767" s="9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>
      <c r="A768" s="9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>
      <c r="A769" s="9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>
      <c r="A770" s="9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>
      <c r="A771" s="9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>
      <c r="A772" s="9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>
      <c r="A773" s="9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>
      <c r="A774" s="9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>
      <c r="A775" s="9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>
      <c r="A776" s="9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>
      <c r="A777" s="9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>
      <c r="A778" s="9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>
      <c r="A779" s="9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>
      <c r="A780" s="9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>
      <c r="A781" s="9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>
      <c r="A782" s="9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>
      <c r="A783" s="9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>
      <c r="A784" s="9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>
      <c r="A785" s="9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>
      <c r="A786" s="9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>
      <c r="A787" s="9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>
      <c r="A788" s="9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>
      <c r="A789" s="9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>
      <c r="A790" s="9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>
      <c r="A791" s="9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>
      <c r="A792" s="9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>
      <c r="A793" s="9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>
      <c r="A794" s="9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>
      <c r="A795" s="9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>
      <c r="A796" s="9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>
      <c r="A797" s="9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>
      <c r="A798" s="9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>
      <c r="A799" s="9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>
      <c r="A800" s="9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>
      <c r="A801" s="9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>
      <c r="A802" s="9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>
      <c r="A803" s="9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>
      <c r="A804" s="9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>
      <c r="A805" s="9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>
      <c r="A806" s="9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>
      <c r="A807" s="9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>
      <c r="A808" s="9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>
      <c r="A809" s="9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>
      <c r="A810" s="9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>
      <c r="A811" s="9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>
      <c r="A812" s="9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>
      <c r="A813" s="9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>
      <c r="A814" s="9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>
      <c r="A815" s="9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>
      <c r="A816" s="9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>
      <c r="A817" s="9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>
      <c r="A818" s="9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>
      <c r="A819" s="9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>
      <c r="A820" s="9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>
      <c r="A821" s="9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>
      <c r="A822" s="9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>
      <c r="A823" s="9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>
      <c r="A824" s="9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>
      <c r="A825" s="9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>
      <c r="A826" s="9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>
      <c r="A827" s="9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>
      <c r="A828" s="9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>
      <c r="A829" s="9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>
      <c r="A830" s="9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>
      <c r="A831" s="9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>
      <c r="A832" s="9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>
      <c r="A833" s="9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>
      <c r="A834" s="9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>
      <c r="A835" s="9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>
      <c r="A836" s="9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>
      <c r="A837" s="9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>
      <c r="A838" s="9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>
      <c r="A839" s="9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>
      <c r="A840" s="9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>
      <c r="A841" s="9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>
      <c r="A842" s="9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>
      <c r="A843" s="9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>
      <c r="A844" s="9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>
      <c r="A845" s="9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>
      <c r="A846" s="9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>
      <c r="A847" s="9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>
      <c r="A848" s="9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>
      <c r="A849" s="9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>
      <c r="A850" s="9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>
      <c r="A851" s="9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>
      <c r="A852" s="9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>
      <c r="A853" s="9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>
      <c r="A854" s="9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>
      <c r="A855" s="9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>
      <c r="A856" s="9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>
      <c r="A857" s="9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>
      <c r="A858" s="9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>
      <c r="A859" s="9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>
      <c r="A860" s="9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>
      <c r="A861" s="9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>
      <c r="A862" s="9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>
      <c r="A863" s="9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>
      <c r="A864" s="9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>
      <c r="A865" s="9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>
      <c r="A866" s="9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>
      <c r="A867" s="9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>
      <c r="A868" s="9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>
      <c r="A869" s="9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>
      <c r="A870" s="9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>
      <c r="A871" s="9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>
      <c r="A872" s="9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>
      <c r="A873" s="9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>
      <c r="A874" s="9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>
      <c r="A875" s="9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>
      <c r="A876" s="9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>
      <c r="A877" s="9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>
      <c r="A878" s="9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>
      <c r="A879" s="9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>
      <c r="A880" s="9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>
      <c r="A881" s="9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>
      <c r="A882" s="9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>
      <c r="A883" s="9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>
      <c r="A884" s="9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>
      <c r="A885" s="9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>
      <c r="A886" s="9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>
      <c r="A887" s="9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>
      <c r="A888" s="9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>
      <c r="A889" s="9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>
      <c r="A890" s="9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>
      <c r="A891" s="9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>
      <c r="A892" s="9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>
      <c r="A893" s="9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>
      <c r="A894" s="9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>
      <c r="A895" s="9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>
      <c r="A896" s="9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>
      <c r="A897" s="9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>
      <c r="A898" s="9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>
      <c r="A899" s="9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>
      <c r="A900" s="9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>
      <c r="A901" s="9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>
      <c r="A902" s="9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>
      <c r="A903" s="9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>
      <c r="A904" s="9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>
      <c r="A905" s="9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>
      <c r="A906" s="9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>
      <c r="A907" s="9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>
      <c r="A908" s="9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>
      <c r="A909" s="9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>
      <c r="A910" s="9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>
      <c r="A911" s="9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>
      <c r="A912" s="9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>
      <c r="A913" s="9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>
      <c r="A914" s="9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>
      <c r="A915" s="9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>
      <c r="A916" s="9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>
      <c r="A917" s="9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>
      <c r="A918" s="9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>
      <c r="A919" s="9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>
      <c r="A920" s="9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>
      <c r="A921" s="9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>
      <c r="A922" s="9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>
      <c r="A923" s="9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>
      <c r="A924" s="9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>
      <c r="A925" s="9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>
      <c r="A926" s="9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>
      <c r="A927" s="9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>
      <c r="A928" s="9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>
      <c r="A929" s="9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>
      <c r="A930" s="9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>
      <c r="A931" s="9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>
      <c r="A932" s="9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>
      <c r="A933" s="9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>
      <c r="A934" s="9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>
      <c r="A935" s="9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>
      <c r="A936" s="9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>
      <c r="A937" s="9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>
      <c r="A938" s="9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>
      <c r="A939" s="9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>
      <c r="A940" s="9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>
      <c r="A941" s="9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>
      <c r="A942" s="9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>
      <c r="A943" s="9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>
      <c r="A944" s="9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>
      <c r="A945" s="9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>
      <c r="A946" s="9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>
      <c r="A947" s="9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>
      <c r="A948" s="9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>
      <c r="A949" s="9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>
      <c r="A950" s="9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>
      <c r="A951" s="9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>
      <c r="A952" s="9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>
      <c r="A953" s="9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>
      <c r="A954" s="9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>
      <c r="A955" s="9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>
      <c r="A956" s="9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>
      <c r="A957" s="9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>
      <c r="A958" s="9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>
      <c r="A959" s="9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>
      <c r="A960" s="9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>
      <c r="A961" s="9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>
      <c r="A962" s="9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>
      <c r="A963" s="9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>
      <c r="A964" s="9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>
      <c r="A965" s="9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>
      <c r="A966" s="9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>
      <c r="A967" s="9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>
      <c r="A968" s="9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>
      <c r="A969" s="9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>
      <c r="A970" s="9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>
      <c r="A971" s="9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>
      <c r="A972" s="9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>
      <c r="A973" s="9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>
      <c r="A974" s="9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>
      <c r="A975" s="9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>
      <c r="A976" s="9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>
      <c r="A977" s="9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>
      <c r="A978" s="9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>
      <c r="A979" s="9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>
      <c r="A980" s="9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>
      <c r="A981" s="9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>
      <c r="A982" s="9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>
      <c r="A983" s="9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>
      <c r="A984" s="9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>
      <c r="A985" s="9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>
      <c r="A986" s="9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>
      <c r="A987" s="9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>
      <c r="A988" s="9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>
      <c r="A989" s="9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>
      <c r="A990" s="9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>
      <c r="A991" s="9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>
      <c r="A992" s="9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>
      <c r="A993" s="9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>
      <c r="A994" s="9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>
      <c r="A995" s="9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>
      <c r="A996" s="9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>
      <c r="A997" s="9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>
      <c r="A998" s="9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>
      <c r="A999" s="9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>
      <c r="A1000" s="9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>
      <c r="A1001" s="9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>
      <c r="A1002" s="9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>
      <c r="A1003" s="9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>
      <c r="A1004" s="9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>
      <c r="A1005" s="9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>
      <c r="A1006" s="9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>
      <c r="A1007" s="9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</sheetData>
  <mergeCells count="10">
    <mergeCell ref="A61:G61"/>
    <mergeCell ref="A62:G62"/>
    <mergeCell ref="A63:G63"/>
    <mergeCell ref="C1:G1"/>
    <mergeCell ref="C2:G2"/>
    <mergeCell ref="C3:G3"/>
    <mergeCell ref="C4:G4"/>
    <mergeCell ref="A5:C5"/>
    <mergeCell ref="D5:G5"/>
    <mergeCell ref="A60:G60"/>
  </mergeCells>
  <pageMargins left="0.82677165354330717" right="0.35433070866141736" top="0.19685039370078741" bottom="0" header="0" footer="0"/>
  <pageSetup paperSize="9" scale="94" fitToWidth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/>
  <dimension ref="A1:AF1007"/>
  <sheetViews>
    <sheetView topLeftCell="A28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41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228" priority="18" stopIfTrue="1" operator="greaterThanOrEqual">
      <formula>9.5</formula>
    </cfRule>
    <cfRule type="cellIs" dxfId="227" priority="19" stopIfTrue="1" operator="lessThan">
      <formula>9.5</formula>
    </cfRule>
  </conditionalFormatting>
  <conditionalFormatting sqref="S14:S65">
    <cfRule type="cellIs" dxfId="226" priority="20" stopIfTrue="1" operator="greaterThanOrEqual">
      <formula>9.5</formula>
    </cfRule>
  </conditionalFormatting>
  <conditionalFormatting sqref="R53:S65 S14:S52">
    <cfRule type="cellIs" dxfId="225" priority="21" stopIfTrue="1" operator="greaterThanOrEqual">
      <formula>9.5</formula>
    </cfRule>
  </conditionalFormatting>
  <conditionalFormatting sqref="R53:R65">
    <cfRule type="cellIs" dxfId="224" priority="22" stopIfTrue="1" operator="lessThan">
      <formula>9.4</formula>
    </cfRule>
    <cfRule type="cellIs" dxfId="223" priority="23" stopIfTrue="1" operator="greaterThanOrEqual">
      <formula>9.5</formula>
    </cfRule>
    <cfRule type="cellIs" dxfId="222" priority="24" stopIfTrue="1" operator="lessThanOrEqual">
      <formula>9</formula>
    </cfRule>
    <cfRule type="cellIs" dxfId="221" priority="25" stopIfTrue="1" operator="greaterThanOrEqual">
      <formula>10</formula>
    </cfRule>
    <cfRule type="cellIs" dxfId="220" priority="26" stopIfTrue="1" operator="lessThanOrEqual">
      <formula>9.4</formula>
    </cfRule>
    <cfRule type="cellIs" dxfId="219" priority="27" stopIfTrue="1" operator="greaterThanOrEqual">
      <formula>9.5</formula>
    </cfRule>
    <cfRule type="cellIs" dxfId="218" priority="28" stopIfTrue="1" operator="lessThanOrEqual">
      <formula>9</formula>
    </cfRule>
    <cfRule type="cellIs" dxfId="217" priority="29" stopIfTrue="1" operator="greaterThanOrEqual">
      <formula>9.5</formula>
    </cfRule>
  </conditionalFormatting>
  <conditionalFormatting sqref="S14:S65">
    <cfRule type="cellIs" dxfId="216" priority="30" stopIfTrue="1" operator="lessThan">
      <formula>9.4</formula>
    </cfRule>
    <cfRule type="cellIs" dxfId="215" priority="31" stopIfTrue="1" operator="lessThanOrEqual">
      <formula>9</formula>
    </cfRule>
  </conditionalFormatting>
  <conditionalFormatting sqref="S14:S65">
    <cfRule type="cellIs" dxfId="214" priority="32" stopIfTrue="1" operator="lessThanOrEqual">
      <formula>9</formula>
    </cfRule>
    <cfRule type="cellIs" dxfId="213" priority="33" stopIfTrue="1" operator="greaterThanOrEqual">
      <formula>10</formula>
    </cfRule>
    <cfRule type="cellIs" dxfId="212" priority="34" stopIfTrue="1" operator="lessThanOrEqual">
      <formula>9.4</formula>
    </cfRule>
    <cfRule type="cellIs" dxfId="211" priority="35" stopIfTrue="1" operator="greaterThanOrEqual">
      <formula>9.5</formula>
    </cfRule>
  </conditionalFormatting>
  <conditionalFormatting sqref="S14:S65">
    <cfRule type="cellIs" dxfId="210" priority="36" stopIfTrue="1" operator="lessThan">
      <formula>9.4</formula>
    </cfRule>
    <cfRule type="cellIs" dxfId="209" priority="37" stopIfTrue="1" operator="greaterThanOrEqual">
      <formula>9.5</formula>
    </cfRule>
    <cfRule type="cellIs" dxfId="208" priority="38" stopIfTrue="1" operator="lessThanOrEqual">
      <formula>9</formula>
    </cfRule>
    <cfRule type="cellIs" dxfId="207" priority="39" stopIfTrue="1" operator="greaterThanOrEqual">
      <formula>10</formula>
    </cfRule>
    <cfRule type="cellIs" dxfId="206" priority="40" stopIfTrue="1" operator="lessThanOrEqual">
      <formula>9.4</formula>
    </cfRule>
    <cfRule type="cellIs" dxfId="205" priority="41" stopIfTrue="1" operator="greaterThanOrEqual">
      <formula>9.5</formula>
    </cfRule>
    <cfRule type="cellIs" dxfId="204" priority="42" stopIfTrue="1" operator="greaterThanOrEqual">
      <formula>9.5</formula>
    </cfRule>
    <cfRule type="cellIs" dxfId="203" priority="43" stopIfTrue="1" operator="lessThanOrEqual">
      <formula>9.4</formula>
    </cfRule>
    <cfRule type="cellIs" dxfId="202" priority="44" stopIfTrue="1" operator="greaterThanOrEqual">
      <formula>9.5</formula>
    </cfRule>
    <cfRule type="cellIs" dxfId="201" priority="45" stopIfTrue="1" operator="greaterThanOrEqual">
      <formula>9.5</formula>
    </cfRule>
  </conditionalFormatting>
  <conditionalFormatting sqref="S14:S65">
    <cfRule type="cellIs" dxfId="200" priority="46" stopIfTrue="1" operator="greaterThanOrEqual">
      <formula>9.5</formula>
    </cfRule>
    <cfRule type="cellIs" dxfId="199" priority="47" stopIfTrue="1" operator="lessThan">
      <formula>9.4</formula>
    </cfRule>
  </conditionalFormatting>
  <conditionalFormatting sqref="V53:V65">
    <cfRule type="cellIs" dxfId="198" priority="48" stopIfTrue="1" operator="greaterThanOrEqual">
      <formula>9.5</formula>
    </cfRule>
    <cfRule type="cellIs" dxfId="197" priority="49" stopIfTrue="1" operator="lessThanOrEqual">
      <formula>9</formula>
    </cfRule>
    <cfRule type="cellIs" dxfId="196" priority="50" stopIfTrue="1" operator="greaterThanOrEqual">
      <formula>10</formula>
    </cfRule>
    <cfRule type="cellIs" dxfId="195" priority="51" stopIfTrue="1" operator="lessThanOrEqual">
      <formula>9.4</formula>
    </cfRule>
    <cfRule type="cellIs" dxfId="194" priority="52" stopIfTrue="1" operator="greaterThanOrEqual">
      <formula>9.5</formula>
    </cfRule>
    <cfRule type="cellIs" dxfId="193" priority="53" stopIfTrue="1" operator="lessThanOrEqual">
      <formula>9</formula>
    </cfRule>
  </conditionalFormatting>
  <conditionalFormatting sqref="V53:W65 W14:W52">
    <cfRule type="cellIs" dxfId="192" priority="54" stopIfTrue="1" operator="greaterThanOrEqual">
      <formula>9.5</formula>
    </cfRule>
  </conditionalFormatting>
  <conditionalFormatting sqref="V53:W65 W14:W52">
    <cfRule type="cellIs" dxfId="191" priority="55" stopIfTrue="1" operator="lessThan">
      <formula>9.4</formula>
    </cfRule>
    <cfRule type="cellIs" dxfId="190" priority="56" stopIfTrue="1" operator="greaterThanOrEqual">
      <formula>9.5</formula>
    </cfRule>
  </conditionalFormatting>
  <conditionalFormatting sqref="W14:W65">
    <cfRule type="cellIs" dxfId="189" priority="58" stopIfTrue="1" operator="greaterThanOrEqual">
      <formula>9.5</formula>
    </cfRule>
  </conditionalFormatting>
  <conditionalFormatting sqref="W14:W65">
    <cfRule type="cellIs" dxfId="188" priority="59" stopIfTrue="1" operator="lessThanOrEqual">
      <formula>9</formula>
    </cfRule>
    <cfRule type="cellIs" dxfId="187" priority="60" stopIfTrue="1" operator="greaterThanOrEqual">
      <formula>10</formula>
    </cfRule>
    <cfRule type="cellIs" dxfId="186" priority="61" stopIfTrue="1" operator="lessThanOrEqual">
      <formula>9.4</formula>
    </cfRule>
    <cfRule type="cellIs" dxfId="185" priority="62" stopIfTrue="1" operator="greaterThanOrEqual">
      <formula>9.5</formula>
    </cfRule>
    <cfRule type="cellIs" dxfId="184" priority="63" stopIfTrue="1" operator="lessThan">
      <formula>9.4</formula>
    </cfRule>
    <cfRule type="cellIs" dxfId="183" priority="64" stopIfTrue="1" operator="greaterThanOrEqual">
      <formula>9.5</formula>
    </cfRule>
    <cfRule type="cellIs" dxfId="182" priority="65" stopIfTrue="1" operator="lessThanOrEqual">
      <formula>9.4</formula>
    </cfRule>
    <cfRule type="cellIs" dxfId="181" priority="66" stopIfTrue="1" operator="greaterThanOrEqual">
      <formula>9.5</formula>
    </cfRule>
    <cfRule type="cellIs" dxfId="180" priority="67" stopIfTrue="1" operator="lessThan">
      <formula>9.4</formula>
    </cfRule>
    <cfRule type="cellIs" dxfId="179" priority="68" stopIfTrue="1" operator="greaterThanOrEqual">
      <formula>9.5</formula>
    </cfRule>
    <cfRule type="cellIs" dxfId="178" priority="69" stopIfTrue="1" operator="lessThanOrEqual">
      <formula>9</formula>
    </cfRule>
    <cfRule type="cellIs" dxfId="177" priority="70" stopIfTrue="1" operator="greaterThanOrEqual">
      <formula>10</formula>
    </cfRule>
    <cfRule type="cellIs" dxfId="176" priority="71" stopIfTrue="1" operator="lessThanOrEqual">
      <formula>9.4</formula>
    </cfRule>
    <cfRule type="cellIs" dxfId="175" priority="72" stopIfTrue="1" operator="greaterThanOrEqual">
      <formula>9.5</formula>
    </cfRule>
    <cfRule type="cellIs" dxfId="174" priority="73" stopIfTrue="1" operator="lessThanOrEqual">
      <formula>9</formula>
    </cfRule>
  </conditionalFormatting>
  <conditionalFormatting sqref="W14:W65">
    <cfRule type="cellIs" dxfId="173" priority="57" stopIfTrue="1" operator="greaterThanOrEqual">
      <formula>9.5</formula>
    </cfRule>
  </conditionalFormatting>
  <conditionalFormatting sqref="V4">
    <cfRule type="cellIs" dxfId="172" priority="11" stopIfTrue="1" operator="lessThanOrEqual">
      <formula>9</formula>
    </cfRule>
  </conditionalFormatting>
  <conditionalFormatting sqref="V4">
    <cfRule type="cellIs" dxfId="171" priority="12" stopIfTrue="1" operator="greaterThanOrEqual">
      <formula>9.5</formula>
    </cfRule>
  </conditionalFormatting>
  <conditionalFormatting sqref="V4">
    <cfRule type="cellIs" dxfId="170" priority="13" stopIfTrue="1" operator="greaterThanOrEqual">
      <formula>10</formula>
    </cfRule>
  </conditionalFormatting>
  <conditionalFormatting sqref="V4">
    <cfRule type="cellIs" dxfId="169" priority="14" stopIfTrue="1" operator="lessThanOrEqual">
      <formula>9</formula>
    </cfRule>
  </conditionalFormatting>
  <conditionalFormatting sqref="V4">
    <cfRule type="cellIs" dxfId="168" priority="15" stopIfTrue="1" operator="lessThan">
      <formula>9.4</formula>
    </cfRule>
    <cfRule type="cellIs" dxfId="167" priority="16" stopIfTrue="1" operator="lessThanOrEqual">
      <formula>9.4</formula>
    </cfRule>
  </conditionalFormatting>
  <conditionalFormatting sqref="V4">
    <cfRule type="cellIs" dxfId="166" priority="17" stopIfTrue="1" operator="greaterThanOrEqual">
      <formula>9.5</formula>
    </cfRule>
  </conditionalFormatting>
  <conditionalFormatting sqref="T14:T65">
    <cfRule type="cellIs" dxfId="165" priority="9" stopIfTrue="1" operator="greaterThanOrEqual">
      <formula>9.5</formula>
    </cfRule>
    <cfRule type="cellIs" dxfId="164" priority="10" stopIfTrue="1" operator="lessThan">
      <formula>9.5</formula>
    </cfRule>
  </conditionalFormatting>
  <conditionalFormatting sqref="X14:X65">
    <cfRule type="cellIs" dxfId="163" priority="7" stopIfTrue="1" operator="greaterThanOrEqual">
      <formula>9.5</formula>
    </cfRule>
    <cfRule type="cellIs" dxfId="162" priority="8" stopIfTrue="1" operator="lessThan">
      <formula>9.5</formula>
    </cfRule>
  </conditionalFormatting>
  <conditionalFormatting sqref="Y14:Y65">
    <cfRule type="cellIs" dxfId="161" priority="5" stopIfTrue="1" operator="greaterThanOrEqual">
      <formula>9.5</formula>
    </cfRule>
    <cfRule type="cellIs" dxfId="160" priority="6" stopIfTrue="1" operator="lessThan">
      <formula>9.5</formula>
    </cfRule>
  </conditionalFormatting>
  <conditionalFormatting sqref="R14:R52">
    <cfRule type="cellIs" dxfId="159" priority="3" stopIfTrue="1" operator="greaterThanOrEqual">
      <formula>9.5</formula>
    </cfRule>
    <cfRule type="cellIs" dxfId="158" priority="4" stopIfTrue="1" operator="lessThan">
      <formula>9.5</formula>
    </cfRule>
  </conditionalFormatting>
  <conditionalFormatting sqref="V14:V52">
    <cfRule type="cellIs" dxfId="157" priority="1" stopIfTrue="1" operator="greaterThanOrEqual">
      <formula>9.5</formula>
    </cfRule>
    <cfRule type="cellIs" dxfId="156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/>
  <dimension ref="A1:AF1007"/>
  <sheetViews>
    <sheetView topLeftCell="A35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39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155" priority="18" stopIfTrue="1" operator="greaterThanOrEqual">
      <formula>9.5</formula>
    </cfRule>
    <cfRule type="cellIs" dxfId="154" priority="19" stopIfTrue="1" operator="lessThan">
      <formula>9.5</formula>
    </cfRule>
  </conditionalFormatting>
  <conditionalFormatting sqref="S14:S65">
    <cfRule type="cellIs" dxfId="153" priority="20" stopIfTrue="1" operator="greaterThanOrEqual">
      <formula>9.5</formula>
    </cfRule>
  </conditionalFormatting>
  <conditionalFormatting sqref="R53:S65 S14:S52">
    <cfRule type="cellIs" dxfId="152" priority="21" stopIfTrue="1" operator="greaterThanOrEqual">
      <formula>9.5</formula>
    </cfRule>
  </conditionalFormatting>
  <conditionalFormatting sqref="R53:R65">
    <cfRule type="cellIs" dxfId="151" priority="22" stopIfTrue="1" operator="lessThan">
      <formula>9.4</formula>
    </cfRule>
    <cfRule type="cellIs" dxfId="150" priority="23" stopIfTrue="1" operator="greaterThanOrEqual">
      <formula>9.5</formula>
    </cfRule>
    <cfRule type="cellIs" dxfId="149" priority="24" stopIfTrue="1" operator="lessThanOrEqual">
      <formula>9</formula>
    </cfRule>
    <cfRule type="cellIs" dxfId="148" priority="25" stopIfTrue="1" operator="greaterThanOrEqual">
      <formula>10</formula>
    </cfRule>
    <cfRule type="cellIs" dxfId="147" priority="26" stopIfTrue="1" operator="lessThanOrEqual">
      <formula>9.4</formula>
    </cfRule>
    <cfRule type="cellIs" dxfId="146" priority="27" stopIfTrue="1" operator="greaterThanOrEqual">
      <formula>9.5</formula>
    </cfRule>
    <cfRule type="cellIs" dxfId="145" priority="28" stopIfTrue="1" operator="lessThanOrEqual">
      <formula>9</formula>
    </cfRule>
    <cfRule type="cellIs" dxfId="144" priority="29" stopIfTrue="1" operator="greaterThanOrEqual">
      <formula>9.5</formula>
    </cfRule>
  </conditionalFormatting>
  <conditionalFormatting sqref="S14:S65">
    <cfRule type="cellIs" dxfId="143" priority="30" stopIfTrue="1" operator="lessThan">
      <formula>9.4</formula>
    </cfRule>
    <cfRule type="cellIs" dxfId="142" priority="31" stopIfTrue="1" operator="lessThanOrEqual">
      <formula>9</formula>
    </cfRule>
  </conditionalFormatting>
  <conditionalFormatting sqref="S14:S65">
    <cfRule type="cellIs" dxfId="141" priority="32" stopIfTrue="1" operator="lessThanOrEqual">
      <formula>9</formula>
    </cfRule>
    <cfRule type="cellIs" dxfId="140" priority="33" stopIfTrue="1" operator="greaterThanOrEqual">
      <formula>10</formula>
    </cfRule>
    <cfRule type="cellIs" dxfId="139" priority="34" stopIfTrue="1" operator="lessThanOrEqual">
      <formula>9.4</formula>
    </cfRule>
    <cfRule type="cellIs" dxfId="138" priority="35" stopIfTrue="1" operator="greaterThanOrEqual">
      <formula>9.5</formula>
    </cfRule>
  </conditionalFormatting>
  <conditionalFormatting sqref="S14:S65">
    <cfRule type="cellIs" dxfId="137" priority="36" stopIfTrue="1" operator="lessThan">
      <formula>9.4</formula>
    </cfRule>
    <cfRule type="cellIs" dxfId="136" priority="37" stopIfTrue="1" operator="greaterThanOrEqual">
      <formula>9.5</formula>
    </cfRule>
    <cfRule type="cellIs" dxfId="135" priority="38" stopIfTrue="1" operator="lessThanOrEqual">
      <formula>9</formula>
    </cfRule>
    <cfRule type="cellIs" dxfId="134" priority="39" stopIfTrue="1" operator="greaterThanOrEqual">
      <formula>10</formula>
    </cfRule>
    <cfRule type="cellIs" dxfId="133" priority="40" stopIfTrue="1" operator="lessThanOrEqual">
      <formula>9.4</formula>
    </cfRule>
    <cfRule type="cellIs" dxfId="132" priority="41" stopIfTrue="1" operator="greaterThanOrEqual">
      <formula>9.5</formula>
    </cfRule>
    <cfRule type="cellIs" dxfId="131" priority="42" stopIfTrue="1" operator="greaterThanOrEqual">
      <formula>9.5</formula>
    </cfRule>
    <cfRule type="cellIs" dxfId="130" priority="43" stopIfTrue="1" operator="lessThanOrEqual">
      <formula>9.4</formula>
    </cfRule>
    <cfRule type="cellIs" dxfId="129" priority="44" stopIfTrue="1" operator="greaterThanOrEqual">
      <formula>9.5</formula>
    </cfRule>
    <cfRule type="cellIs" dxfId="128" priority="45" stopIfTrue="1" operator="greaterThanOrEqual">
      <formula>9.5</formula>
    </cfRule>
  </conditionalFormatting>
  <conditionalFormatting sqref="S14:S65">
    <cfRule type="cellIs" dxfId="127" priority="46" stopIfTrue="1" operator="greaterThanOrEqual">
      <formula>9.5</formula>
    </cfRule>
    <cfRule type="cellIs" dxfId="126" priority="47" stopIfTrue="1" operator="lessThan">
      <formula>9.4</formula>
    </cfRule>
  </conditionalFormatting>
  <conditionalFormatting sqref="V53:V65">
    <cfRule type="cellIs" dxfId="125" priority="48" stopIfTrue="1" operator="greaterThanOrEqual">
      <formula>9.5</formula>
    </cfRule>
    <cfRule type="cellIs" dxfId="124" priority="49" stopIfTrue="1" operator="lessThanOrEqual">
      <formula>9</formula>
    </cfRule>
    <cfRule type="cellIs" dxfId="123" priority="50" stopIfTrue="1" operator="greaterThanOrEqual">
      <formula>10</formula>
    </cfRule>
    <cfRule type="cellIs" dxfId="122" priority="51" stopIfTrue="1" operator="lessThanOrEqual">
      <formula>9.4</formula>
    </cfRule>
    <cfRule type="cellIs" dxfId="121" priority="52" stopIfTrue="1" operator="greaterThanOrEqual">
      <formula>9.5</formula>
    </cfRule>
    <cfRule type="cellIs" dxfId="120" priority="53" stopIfTrue="1" operator="lessThanOrEqual">
      <formula>9</formula>
    </cfRule>
  </conditionalFormatting>
  <conditionalFormatting sqref="V53:W65 W14:W52">
    <cfRule type="cellIs" dxfId="119" priority="54" stopIfTrue="1" operator="greaterThanOrEqual">
      <formula>9.5</formula>
    </cfRule>
  </conditionalFormatting>
  <conditionalFormatting sqref="V53:W65 W14:W52">
    <cfRule type="cellIs" dxfId="118" priority="55" stopIfTrue="1" operator="lessThan">
      <formula>9.4</formula>
    </cfRule>
    <cfRule type="cellIs" dxfId="117" priority="56" stopIfTrue="1" operator="greaterThanOrEqual">
      <formula>9.5</formula>
    </cfRule>
  </conditionalFormatting>
  <conditionalFormatting sqref="W14:W65">
    <cfRule type="cellIs" dxfId="116" priority="58" stopIfTrue="1" operator="greaterThanOrEqual">
      <formula>9.5</formula>
    </cfRule>
  </conditionalFormatting>
  <conditionalFormatting sqref="W14:W65">
    <cfRule type="cellIs" dxfId="115" priority="59" stopIfTrue="1" operator="lessThanOrEqual">
      <formula>9</formula>
    </cfRule>
    <cfRule type="cellIs" dxfId="114" priority="60" stopIfTrue="1" operator="greaterThanOrEqual">
      <formula>10</formula>
    </cfRule>
    <cfRule type="cellIs" dxfId="113" priority="61" stopIfTrue="1" operator="lessThanOrEqual">
      <formula>9.4</formula>
    </cfRule>
    <cfRule type="cellIs" dxfId="112" priority="62" stopIfTrue="1" operator="greaterThanOrEqual">
      <formula>9.5</formula>
    </cfRule>
    <cfRule type="cellIs" dxfId="111" priority="63" stopIfTrue="1" operator="lessThan">
      <formula>9.4</formula>
    </cfRule>
    <cfRule type="cellIs" dxfId="110" priority="64" stopIfTrue="1" operator="greaterThanOrEqual">
      <formula>9.5</formula>
    </cfRule>
    <cfRule type="cellIs" dxfId="109" priority="65" stopIfTrue="1" operator="lessThanOrEqual">
      <formula>9.4</formula>
    </cfRule>
    <cfRule type="cellIs" dxfId="108" priority="66" stopIfTrue="1" operator="greaterThanOrEqual">
      <formula>9.5</formula>
    </cfRule>
    <cfRule type="cellIs" dxfId="107" priority="67" stopIfTrue="1" operator="lessThan">
      <formula>9.4</formula>
    </cfRule>
    <cfRule type="cellIs" dxfId="106" priority="68" stopIfTrue="1" operator="greaterThanOrEqual">
      <formula>9.5</formula>
    </cfRule>
    <cfRule type="cellIs" dxfId="105" priority="69" stopIfTrue="1" operator="lessThanOrEqual">
      <formula>9</formula>
    </cfRule>
    <cfRule type="cellIs" dxfId="104" priority="70" stopIfTrue="1" operator="greaterThanOrEqual">
      <formula>10</formula>
    </cfRule>
    <cfRule type="cellIs" dxfId="103" priority="71" stopIfTrue="1" operator="lessThanOrEqual">
      <formula>9.4</formula>
    </cfRule>
    <cfRule type="cellIs" dxfId="102" priority="72" stopIfTrue="1" operator="greaterThanOrEqual">
      <formula>9.5</formula>
    </cfRule>
    <cfRule type="cellIs" dxfId="101" priority="73" stopIfTrue="1" operator="lessThanOrEqual">
      <formula>9</formula>
    </cfRule>
  </conditionalFormatting>
  <conditionalFormatting sqref="W14:W65">
    <cfRule type="cellIs" dxfId="100" priority="57" stopIfTrue="1" operator="greaterThanOrEqual">
      <formula>9.5</formula>
    </cfRule>
  </conditionalFormatting>
  <conditionalFormatting sqref="V4">
    <cfRule type="cellIs" dxfId="99" priority="11" stopIfTrue="1" operator="lessThanOrEqual">
      <formula>9</formula>
    </cfRule>
  </conditionalFormatting>
  <conditionalFormatting sqref="V4">
    <cfRule type="cellIs" dxfId="98" priority="12" stopIfTrue="1" operator="greaterThanOrEqual">
      <formula>9.5</formula>
    </cfRule>
  </conditionalFormatting>
  <conditionalFormatting sqref="V4">
    <cfRule type="cellIs" dxfId="97" priority="13" stopIfTrue="1" operator="greaterThanOrEqual">
      <formula>10</formula>
    </cfRule>
  </conditionalFormatting>
  <conditionalFormatting sqref="V4">
    <cfRule type="cellIs" dxfId="96" priority="14" stopIfTrue="1" operator="lessThanOrEqual">
      <formula>9</formula>
    </cfRule>
  </conditionalFormatting>
  <conditionalFormatting sqref="V4">
    <cfRule type="cellIs" dxfId="95" priority="15" stopIfTrue="1" operator="lessThan">
      <formula>9.4</formula>
    </cfRule>
    <cfRule type="cellIs" dxfId="94" priority="16" stopIfTrue="1" operator="lessThanOrEqual">
      <formula>9.4</formula>
    </cfRule>
  </conditionalFormatting>
  <conditionalFormatting sqref="V4">
    <cfRule type="cellIs" dxfId="93" priority="17" stopIfTrue="1" operator="greaterThanOrEqual">
      <formula>9.5</formula>
    </cfRule>
  </conditionalFormatting>
  <conditionalFormatting sqref="T14:T65">
    <cfRule type="cellIs" dxfId="92" priority="9" stopIfTrue="1" operator="greaterThanOrEqual">
      <formula>9.5</formula>
    </cfRule>
    <cfRule type="cellIs" dxfId="91" priority="10" stopIfTrue="1" operator="lessThan">
      <formula>9.5</formula>
    </cfRule>
  </conditionalFormatting>
  <conditionalFormatting sqref="X14:X65">
    <cfRule type="cellIs" dxfId="90" priority="7" stopIfTrue="1" operator="greaterThanOrEqual">
      <formula>9.5</formula>
    </cfRule>
    <cfRule type="cellIs" dxfId="89" priority="8" stopIfTrue="1" operator="lessThan">
      <formula>9.5</formula>
    </cfRule>
  </conditionalFormatting>
  <conditionalFormatting sqref="Y14:Y65">
    <cfRule type="cellIs" dxfId="88" priority="5" stopIfTrue="1" operator="greaterThanOrEqual">
      <formula>9.5</formula>
    </cfRule>
    <cfRule type="cellIs" dxfId="87" priority="6" stopIfTrue="1" operator="lessThan">
      <formula>9.5</formula>
    </cfRule>
  </conditionalFormatting>
  <conditionalFormatting sqref="R14:R52">
    <cfRule type="cellIs" dxfId="86" priority="3" stopIfTrue="1" operator="greaterThanOrEqual">
      <formula>9.5</formula>
    </cfRule>
    <cfRule type="cellIs" dxfId="85" priority="4" stopIfTrue="1" operator="lessThan">
      <formula>9.5</formula>
    </cfRule>
  </conditionalFormatting>
  <conditionalFormatting sqref="V14:V52">
    <cfRule type="cellIs" dxfId="84" priority="1" stopIfTrue="1" operator="greaterThanOrEqual">
      <formula>9.5</formula>
    </cfRule>
    <cfRule type="cellIs" dxfId="83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/>
  <dimension ref="A1:AF1007"/>
  <sheetViews>
    <sheetView topLeftCell="A34" zoomScale="85" zoomScaleNormal="85" workbookViewId="0">
      <selection activeCell="AG60" sqref="AG60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40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82" priority="18" stopIfTrue="1" operator="greaterThanOrEqual">
      <formula>9.5</formula>
    </cfRule>
    <cfRule type="cellIs" dxfId="81" priority="19" stopIfTrue="1" operator="lessThan">
      <formula>9.5</formula>
    </cfRule>
  </conditionalFormatting>
  <conditionalFormatting sqref="S14:S65">
    <cfRule type="cellIs" dxfId="80" priority="20" stopIfTrue="1" operator="greaterThanOrEqual">
      <formula>9.5</formula>
    </cfRule>
  </conditionalFormatting>
  <conditionalFormatting sqref="R53:S65 S14:S52">
    <cfRule type="cellIs" dxfId="79" priority="21" stopIfTrue="1" operator="greaterThanOrEqual">
      <formula>9.5</formula>
    </cfRule>
  </conditionalFormatting>
  <conditionalFormatting sqref="R53:R65">
    <cfRule type="cellIs" dxfId="78" priority="22" stopIfTrue="1" operator="lessThan">
      <formula>9.4</formula>
    </cfRule>
    <cfRule type="cellIs" dxfId="77" priority="23" stopIfTrue="1" operator="greaterThanOrEqual">
      <formula>9.5</formula>
    </cfRule>
    <cfRule type="cellIs" dxfId="76" priority="24" stopIfTrue="1" operator="lessThanOrEqual">
      <formula>9</formula>
    </cfRule>
    <cfRule type="cellIs" dxfId="75" priority="25" stopIfTrue="1" operator="greaterThanOrEqual">
      <formula>10</formula>
    </cfRule>
    <cfRule type="cellIs" dxfId="74" priority="26" stopIfTrue="1" operator="lessThanOrEqual">
      <formula>9.4</formula>
    </cfRule>
    <cfRule type="cellIs" dxfId="73" priority="27" stopIfTrue="1" operator="greaterThanOrEqual">
      <formula>9.5</formula>
    </cfRule>
    <cfRule type="cellIs" dxfId="72" priority="28" stopIfTrue="1" operator="lessThanOrEqual">
      <formula>9</formula>
    </cfRule>
    <cfRule type="cellIs" dxfId="71" priority="29" stopIfTrue="1" operator="greaterThanOrEqual">
      <formula>9.5</formula>
    </cfRule>
  </conditionalFormatting>
  <conditionalFormatting sqref="S14:S65">
    <cfRule type="cellIs" dxfId="70" priority="30" stopIfTrue="1" operator="lessThan">
      <formula>9.4</formula>
    </cfRule>
    <cfRule type="cellIs" dxfId="69" priority="31" stopIfTrue="1" operator="lessThanOrEqual">
      <formula>9</formula>
    </cfRule>
  </conditionalFormatting>
  <conditionalFormatting sqref="S14:S65">
    <cfRule type="cellIs" dxfId="68" priority="32" stopIfTrue="1" operator="lessThanOrEqual">
      <formula>9</formula>
    </cfRule>
    <cfRule type="cellIs" dxfId="67" priority="33" stopIfTrue="1" operator="greaterThanOrEqual">
      <formula>10</formula>
    </cfRule>
    <cfRule type="cellIs" dxfId="66" priority="34" stopIfTrue="1" operator="lessThanOrEqual">
      <formula>9.4</formula>
    </cfRule>
    <cfRule type="cellIs" dxfId="65" priority="35" stopIfTrue="1" operator="greaterThanOrEqual">
      <formula>9.5</formula>
    </cfRule>
  </conditionalFormatting>
  <conditionalFormatting sqref="S14:S65">
    <cfRule type="cellIs" dxfId="64" priority="36" stopIfTrue="1" operator="lessThan">
      <formula>9.4</formula>
    </cfRule>
    <cfRule type="cellIs" dxfId="63" priority="37" stopIfTrue="1" operator="greaterThanOrEqual">
      <formula>9.5</formula>
    </cfRule>
    <cfRule type="cellIs" dxfId="62" priority="38" stopIfTrue="1" operator="lessThanOrEqual">
      <formula>9</formula>
    </cfRule>
    <cfRule type="cellIs" dxfId="61" priority="39" stopIfTrue="1" operator="greaterThanOrEqual">
      <formula>10</formula>
    </cfRule>
    <cfRule type="cellIs" dxfId="60" priority="40" stopIfTrue="1" operator="lessThanOrEqual">
      <formula>9.4</formula>
    </cfRule>
    <cfRule type="cellIs" dxfId="59" priority="41" stopIfTrue="1" operator="greaterThanOrEqual">
      <formula>9.5</formula>
    </cfRule>
    <cfRule type="cellIs" dxfId="58" priority="42" stopIfTrue="1" operator="greaterThanOrEqual">
      <formula>9.5</formula>
    </cfRule>
    <cfRule type="cellIs" dxfId="57" priority="43" stopIfTrue="1" operator="lessThanOrEqual">
      <formula>9.4</formula>
    </cfRule>
    <cfRule type="cellIs" dxfId="56" priority="44" stopIfTrue="1" operator="greaterThanOrEqual">
      <formula>9.5</formula>
    </cfRule>
    <cfRule type="cellIs" dxfId="55" priority="45" stopIfTrue="1" operator="greaterThanOrEqual">
      <formula>9.5</formula>
    </cfRule>
  </conditionalFormatting>
  <conditionalFormatting sqref="S14:S65">
    <cfRule type="cellIs" dxfId="54" priority="46" stopIfTrue="1" operator="greaterThanOrEqual">
      <formula>9.5</formula>
    </cfRule>
    <cfRule type="cellIs" dxfId="53" priority="47" stopIfTrue="1" operator="lessThan">
      <formula>9.4</formula>
    </cfRule>
  </conditionalFormatting>
  <conditionalFormatting sqref="V53:V65">
    <cfRule type="cellIs" dxfId="52" priority="48" stopIfTrue="1" operator="greaterThanOrEqual">
      <formula>9.5</formula>
    </cfRule>
    <cfRule type="cellIs" dxfId="51" priority="49" stopIfTrue="1" operator="lessThanOrEqual">
      <formula>9</formula>
    </cfRule>
    <cfRule type="cellIs" dxfId="50" priority="50" stopIfTrue="1" operator="greaterThanOrEqual">
      <formula>10</formula>
    </cfRule>
    <cfRule type="cellIs" dxfId="49" priority="51" stopIfTrue="1" operator="lessThanOrEqual">
      <formula>9.4</formula>
    </cfRule>
    <cfRule type="cellIs" dxfId="48" priority="52" stopIfTrue="1" operator="greaterThanOrEqual">
      <formula>9.5</formula>
    </cfRule>
    <cfRule type="cellIs" dxfId="47" priority="53" stopIfTrue="1" operator="lessThanOrEqual">
      <formula>9</formula>
    </cfRule>
  </conditionalFormatting>
  <conditionalFormatting sqref="V53:W65 W14:W52">
    <cfRule type="cellIs" dxfId="46" priority="54" stopIfTrue="1" operator="greaterThanOrEqual">
      <formula>9.5</formula>
    </cfRule>
  </conditionalFormatting>
  <conditionalFormatting sqref="V53:W65 W14:W52">
    <cfRule type="cellIs" dxfId="45" priority="55" stopIfTrue="1" operator="lessThan">
      <formula>9.4</formula>
    </cfRule>
    <cfRule type="cellIs" dxfId="44" priority="56" stopIfTrue="1" operator="greaterThanOrEqual">
      <formula>9.5</formula>
    </cfRule>
  </conditionalFormatting>
  <conditionalFormatting sqref="W14:W65">
    <cfRule type="cellIs" dxfId="43" priority="58" stopIfTrue="1" operator="greaterThanOrEqual">
      <formula>9.5</formula>
    </cfRule>
  </conditionalFormatting>
  <conditionalFormatting sqref="W14:W65">
    <cfRule type="cellIs" dxfId="42" priority="59" stopIfTrue="1" operator="lessThanOrEqual">
      <formula>9</formula>
    </cfRule>
    <cfRule type="cellIs" dxfId="41" priority="60" stopIfTrue="1" operator="greaterThanOrEqual">
      <formula>10</formula>
    </cfRule>
    <cfRule type="cellIs" dxfId="40" priority="61" stopIfTrue="1" operator="lessThanOrEqual">
      <formula>9.4</formula>
    </cfRule>
    <cfRule type="cellIs" dxfId="39" priority="62" stopIfTrue="1" operator="greaterThanOrEqual">
      <formula>9.5</formula>
    </cfRule>
    <cfRule type="cellIs" dxfId="38" priority="63" stopIfTrue="1" operator="lessThan">
      <formula>9.4</formula>
    </cfRule>
    <cfRule type="cellIs" dxfId="37" priority="64" stopIfTrue="1" operator="greaterThanOrEqual">
      <formula>9.5</formula>
    </cfRule>
    <cfRule type="cellIs" dxfId="36" priority="65" stopIfTrue="1" operator="lessThanOrEqual">
      <formula>9.4</formula>
    </cfRule>
    <cfRule type="cellIs" dxfId="35" priority="66" stopIfTrue="1" operator="greaterThanOrEqual">
      <formula>9.5</formula>
    </cfRule>
    <cfRule type="cellIs" dxfId="34" priority="67" stopIfTrue="1" operator="lessThan">
      <formula>9.4</formula>
    </cfRule>
    <cfRule type="cellIs" dxfId="33" priority="68" stopIfTrue="1" operator="greaterThanOrEqual">
      <formula>9.5</formula>
    </cfRule>
    <cfRule type="cellIs" dxfId="32" priority="69" stopIfTrue="1" operator="lessThanOrEqual">
      <formula>9</formula>
    </cfRule>
    <cfRule type="cellIs" dxfId="31" priority="70" stopIfTrue="1" operator="greaterThanOrEqual">
      <formula>10</formula>
    </cfRule>
    <cfRule type="cellIs" dxfId="30" priority="71" stopIfTrue="1" operator="lessThanOrEqual">
      <formula>9.4</formula>
    </cfRule>
    <cfRule type="cellIs" dxfId="29" priority="72" stopIfTrue="1" operator="greaterThanOrEqual">
      <formula>9.5</formula>
    </cfRule>
    <cfRule type="cellIs" dxfId="28" priority="73" stopIfTrue="1" operator="lessThanOrEqual">
      <formula>9</formula>
    </cfRule>
  </conditionalFormatting>
  <conditionalFormatting sqref="W14:W65">
    <cfRule type="cellIs" dxfId="27" priority="57" stopIfTrue="1" operator="greaterThanOrEqual">
      <formula>9.5</formula>
    </cfRule>
  </conditionalFormatting>
  <conditionalFormatting sqref="V4">
    <cfRule type="cellIs" dxfId="26" priority="11" stopIfTrue="1" operator="lessThanOrEqual">
      <formula>9</formula>
    </cfRule>
  </conditionalFormatting>
  <conditionalFormatting sqref="V4">
    <cfRule type="cellIs" dxfId="25" priority="12" stopIfTrue="1" operator="greaterThanOrEqual">
      <formula>9.5</formula>
    </cfRule>
  </conditionalFormatting>
  <conditionalFormatting sqref="V4">
    <cfRule type="cellIs" dxfId="24" priority="13" stopIfTrue="1" operator="greaterThanOrEqual">
      <formula>10</formula>
    </cfRule>
  </conditionalFormatting>
  <conditionalFormatting sqref="V4">
    <cfRule type="cellIs" dxfId="23" priority="14" stopIfTrue="1" operator="lessThanOrEqual">
      <formula>9</formula>
    </cfRule>
  </conditionalFormatting>
  <conditionalFormatting sqref="V4">
    <cfRule type="cellIs" dxfId="22" priority="15" stopIfTrue="1" operator="lessThan">
      <formula>9.4</formula>
    </cfRule>
    <cfRule type="cellIs" dxfId="21" priority="16" stopIfTrue="1" operator="lessThanOrEqual">
      <formula>9.4</formula>
    </cfRule>
  </conditionalFormatting>
  <conditionalFormatting sqref="V4">
    <cfRule type="cellIs" dxfId="20" priority="17" stopIfTrue="1" operator="greaterThanOrEqual">
      <formula>9.5</formula>
    </cfRule>
  </conditionalFormatting>
  <conditionalFormatting sqref="T14:T65">
    <cfRule type="cellIs" dxfId="19" priority="9" stopIfTrue="1" operator="greaterThanOrEqual">
      <formula>9.5</formula>
    </cfRule>
    <cfRule type="cellIs" dxfId="18" priority="10" stopIfTrue="1" operator="lessThan">
      <formula>9.5</formula>
    </cfRule>
  </conditionalFormatting>
  <conditionalFormatting sqref="X14:X65">
    <cfRule type="cellIs" dxfId="17" priority="7" stopIfTrue="1" operator="greaterThanOrEqual">
      <formula>9.5</formula>
    </cfRule>
    <cfRule type="cellIs" dxfId="16" priority="8" stopIfTrue="1" operator="lessThan">
      <formula>9.5</formula>
    </cfRule>
  </conditionalFormatting>
  <conditionalFormatting sqref="Y14:Y65">
    <cfRule type="cellIs" dxfId="15" priority="5" stopIfTrue="1" operator="greaterThanOrEqual">
      <formula>9.5</formula>
    </cfRule>
    <cfRule type="cellIs" dxfId="14" priority="6" stopIfTrue="1" operator="lessThan">
      <formula>9.5</formula>
    </cfRule>
  </conditionalFormatting>
  <conditionalFormatting sqref="R14:R52">
    <cfRule type="cellIs" dxfId="13" priority="3" stopIfTrue="1" operator="greaterThanOrEqual">
      <formula>9.5</formula>
    </cfRule>
    <cfRule type="cellIs" dxfId="12" priority="4" stopIfTrue="1" operator="lessThan">
      <formula>9.5</formula>
    </cfRule>
  </conditionalFormatting>
  <conditionalFormatting sqref="V14:V52">
    <cfRule type="cellIs" dxfId="11" priority="1" stopIfTrue="1" operator="greaterThanOrEqual">
      <formula>9.5</formula>
    </cfRule>
    <cfRule type="cellIs" dxfId="10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>
    <tabColor theme="6"/>
    <pageSetUpPr fitToPage="1"/>
  </sheetPr>
  <dimension ref="A1:BY1005"/>
  <sheetViews>
    <sheetView showGridLines="0" topLeftCell="A55" zoomScale="130" zoomScaleNormal="130" workbookViewId="0">
      <selection activeCell="E4" sqref="E4:AZ4"/>
    </sheetView>
  </sheetViews>
  <sheetFormatPr defaultColWidth="14.42578125" defaultRowHeight="15" customHeight="1"/>
  <cols>
    <col min="1" max="1" width="4.42578125" customWidth="1"/>
    <col min="2" max="2" width="9.140625" customWidth="1"/>
    <col min="3" max="3" width="61.7109375" customWidth="1"/>
    <col min="4" max="4" width="3.85546875" customWidth="1"/>
    <col min="5" max="6" width="2.5703125" customWidth="1"/>
    <col min="7" max="7" width="3.7109375" customWidth="1"/>
    <col min="8" max="8" width="4.28515625" customWidth="1"/>
    <col min="9" max="9" width="3.7109375" customWidth="1"/>
    <col min="10" max="11" width="2.5703125" customWidth="1"/>
    <col min="12" max="12" width="3.7109375" customWidth="1"/>
    <col min="13" max="13" width="4.5703125" customWidth="1"/>
    <col min="14" max="14" width="3.7109375" customWidth="1"/>
    <col min="15" max="16" width="2.5703125" customWidth="1"/>
    <col min="17" max="17" width="3.7109375" customWidth="1"/>
    <col min="18" max="18" width="4.140625" customWidth="1"/>
    <col min="19" max="19" width="3.7109375" customWidth="1"/>
    <col min="20" max="21" width="2.5703125" customWidth="1"/>
    <col min="22" max="22" width="3.7109375" customWidth="1"/>
    <col min="23" max="23" width="4.28515625" customWidth="1"/>
    <col min="24" max="24" width="3.7109375" customWidth="1"/>
    <col min="25" max="26" width="2.5703125" customWidth="1"/>
    <col min="27" max="27" width="3.7109375" customWidth="1"/>
    <col min="28" max="28" width="4.42578125" customWidth="1"/>
    <col min="29" max="29" width="3.7109375" customWidth="1"/>
    <col min="30" max="31" width="2.5703125" customWidth="1"/>
    <col min="32" max="32" width="3.7109375" customWidth="1"/>
    <col min="33" max="33" width="4.42578125" customWidth="1"/>
    <col min="34" max="34" width="3.7109375" customWidth="1"/>
    <col min="35" max="36" width="2.5703125" customWidth="1"/>
    <col min="37" max="37" width="3.7109375" customWidth="1"/>
    <col min="38" max="38" width="4.28515625" customWidth="1"/>
    <col min="39" max="39" width="3.7109375" customWidth="1"/>
    <col min="40" max="41" width="2.5703125" customWidth="1"/>
    <col min="42" max="42" width="3.7109375" customWidth="1"/>
    <col min="43" max="43" width="4.140625" customWidth="1"/>
    <col min="44" max="44" width="3.7109375" customWidth="1"/>
    <col min="45" max="46" width="2.5703125" customWidth="1"/>
    <col min="47" max="47" width="3.7109375" customWidth="1"/>
    <col min="48" max="48" width="4" customWidth="1"/>
    <col min="49" max="49" width="4.140625" customWidth="1"/>
    <col min="50" max="51" width="2.5703125" customWidth="1"/>
    <col min="52" max="52" width="3.7109375" customWidth="1"/>
    <col min="53" max="53" width="4.42578125" customWidth="1"/>
    <col min="54" max="54" width="3.7109375" customWidth="1"/>
    <col min="55" max="56" width="2.5703125" customWidth="1"/>
    <col min="57" max="57" width="3.42578125" customWidth="1"/>
    <col min="58" max="58" width="4.28515625" customWidth="1"/>
    <col min="59" max="59" width="3.42578125" customWidth="1"/>
    <col min="60" max="60" width="4.5703125" customWidth="1"/>
    <col min="61" max="61" width="3.5703125" customWidth="1"/>
    <col min="62" max="62" width="13.7109375" customWidth="1"/>
    <col min="63" max="63" width="3.5703125" customWidth="1"/>
    <col min="64" max="64" width="8" customWidth="1"/>
    <col min="65" max="65" width="3.5703125" customWidth="1"/>
    <col min="66" max="76" width="7.5703125" customWidth="1"/>
    <col min="77" max="77" width="9.140625" customWidth="1"/>
  </cols>
  <sheetData>
    <row r="1" spans="1:77" ht="93" customHeight="1">
      <c r="A1" s="64"/>
      <c r="B1" s="65"/>
      <c r="C1" s="65"/>
      <c r="D1" s="10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1"/>
      <c r="Q1" s="11"/>
      <c r="R1" s="54"/>
      <c r="S1" s="54"/>
      <c r="T1" s="66"/>
      <c r="U1" s="54"/>
      <c r="V1" s="54"/>
      <c r="W1" s="54"/>
      <c r="X1" s="11"/>
      <c r="Y1" s="11"/>
      <c r="Z1" s="11"/>
      <c r="AA1" s="67"/>
      <c r="AB1" s="11"/>
      <c r="AC1" s="11"/>
      <c r="AD1" s="54"/>
      <c r="AE1" s="11"/>
      <c r="AF1" s="11"/>
      <c r="AG1" s="11"/>
      <c r="AH1" s="11"/>
      <c r="AI1" s="11"/>
      <c r="AJ1" s="11"/>
      <c r="AK1" s="54"/>
      <c r="AL1" s="11"/>
      <c r="AM1" s="11"/>
      <c r="AN1" s="11"/>
      <c r="AO1" s="11"/>
      <c r="AP1" s="11"/>
      <c r="AQ1" s="54"/>
      <c r="AR1" s="11"/>
      <c r="AS1" s="11"/>
      <c r="AT1" s="11"/>
      <c r="AU1" s="11"/>
      <c r="AV1" s="11"/>
      <c r="AW1" s="11"/>
      <c r="AX1" s="54"/>
      <c r="AY1" s="54"/>
      <c r="AZ1" s="54"/>
      <c r="BA1" s="11"/>
      <c r="BB1" s="11"/>
      <c r="BC1" s="54"/>
      <c r="BD1" s="11"/>
      <c r="BE1" s="11"/>
      <c r="BF1" s="11"/>
      <c r="BG1" s="11"/>
      <c r="BH1" s="54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</row>
    <row r="2" spans="1:77" ht="25.15" customHeight="1">
      <c r="A2" s="226"/>
      <c r="B2" s="227"/>
      <c r="C2" s="68" t="s">
        <v>72</v>
      </c>
      <c r="D2" s="12"/>
      <c r="E2" s="233" t="s">
        <v>64</v>
      </c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AF2" s="233"/>
      <c r="AG2" s="233"/>
      <c r="AH2" s="233"/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</row>
    <row r="3" spans="1:77" ht="25.15" customHeight="1">
      <c r="A3" s="70"/>
      <c r="B3" s="71"/>
      <c r="C3" s="72" t="s">
        <v>73</v>
      </c>
      <c r="D3" s="12"/>
      <c r="E3" s="233" t="s">
        <v>65</v>
      </c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3"/>
      <c r="AL3" s="233"/>
      <c r="AM3" s="233"/>
      <c r="AN3" s="233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</row>
    <row r="4" spans="1:77" ht="25.15" customHeight="1">
      <c r="A4" s="70"/>
      <c r="B4" s="65"/>
      <c r="C4" s="72" t="s">
        <v>74</v>
      </c>
      <c r="D4" s="13"/>
      <c r="E4" s="233" t="s">
        <v>0</v>
      </c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3"/>
      <c r="AD4" s="233"/>
      <c r="AE4" s="233"/>
      <c r="AF4" s="233"/>
      <c r="AG4" s="233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</row>
    <row r="5" spans="1:77" ht="25.15" customHeight="1">
      <c r="A5" s="57"/>
      <c r="B5" s="57"/>
      <c r="C5" s="72" t="s">
        <v>75</v>
      </c>
      <c r="D5" s="12"/>
      <c r="E5" s="205" t="s">
        <v>148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5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1:77" ht="25.15" customHeight="1">
      <c r="A6" s="58"/>
      <c r="B6" s="65"/>
      <c r="C6" s="72" t="s">
        <v>149</v>
      </c>
      <c r="D6" s="15"/>
      <c r="E6" s="205" t="s">
        <v>151</v>
      </c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</row>
    <row r="7" spans="1:77" ht="25.15" customHeight="1" thickBot="1">
      <c r="A7" s="17"/>
      <c r="B7" s="17"/>
      <c r="C7" s="74"/>
      <c r="D7" s="75"/>
      <c r="E7" s="75"/>
      <c r="F7" s="75"/>
      <c r="G7" s="75"/>
      <c r="H7" s="75"/>
      <c r="I7" s="75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</row>
    <row r="8" spans="1:77" ht="28.5" customHeight="1" thickBot="1">
      <c r="A8" s="234" t="s">
        <v>91</v>
      </c>
      <c r="B8" s="229"/>
      <c r="C8" s="221"/>
      <c r="D8" s="230" t="s">
        <v>8</v>
      </c>
      <c r="E8" s="228" t="s">
        <v>66</v>
      </c>
      <c r="F8" s="229"/>
      <c r="G8" s="229"/>
      <c r="H8" s="229"/>
      <c r="I8" s="221"/>
      <c r="J8" s="228" t="s">
        <v>70</v>
      </c>
      <c r="K8" s="229"/>
      <c r="L8" s="229"/>
      <c r="M8" s="229"/>
      <c r="N8" s="221"/>
      <c r="O8" s="228" t="s">
        <v>42</v>
      </c>
      <c r="P8" s="229"/>
      <c r="Q8" s="229"/>
      <c r="R8" s="229"/>
      <c r="S8" s="221"/>
      <c r="T8" s="228" t="s">
        <v>71</v>
      </c>
      <c r="U8" s="229"/>
      <c r="V8" s="229"/>
      <c r="W8" s="229"/>
      <c r="X8" s="221"/>
      <c r="Y8" s="228" t="s">
        <v>61</v>
      </c>
      <c r="Z8" s="229"/>
      <c r="AA8" s="229"/>
      <c r="AB8" s="229"/>
      <c r="AC8" s="221"/>
      <c r="AD8" s="228" t="s">
        <v>62</v>
      </c>
      <c r="AE8" s="229"/>
      <c r="AF8" s="229"/>
      <c r="AG8" s="229"/>
      <c r="AH8" s="221"/>
      <c r="AI8" s="228" t="s">
        <v>63</v>
      </c>
      <c r="AJ8" s="229"/>
      <c r="AK8" s="229"/>
      <c r="AL8" s="229"/>
      <c r="AM8" s="221"/>
      <c r="AN8" s="228" t="s">
        <v>90</v>
      </c>
      <c r="AO8" s="229"/>
      <c r="AP8" s="229"/>
      <c r="AQ8" s="229"/>
      <c r="AR8" s="221"/>
      <c r="AS8" s="232" t="s">
        <v>41</v>
      </c>
      <c r="AT8" s="229"/>
      <c r="AU8" s="229"/>
      <c r="AV8" s="229"/>
      <c r="AW8" s="221"/>
      <c r="AX8" s="228" t="s">
        <v>39</v>
      </c>
      <c r="AY8" s="229"/>
      <c r="AZ8" s="229"/>
      <c r="BA8" s="229"/>
      <c r="BB8" s="221"/>
      <c r="BC8" s="232" t="s">
        <v>40</v>
      </c>
      <c r="BD8" s="229"/>
      <c r="BE8" s="229"/>
      <c r="BF8" s="229"/>
      <c r="BG8" s="221"/>
      <c r="BH8" s="210" t="s">
        <v>43</v>
      </c>
      <c r="BI8" s="213" t="s">
        <v>44</v>
      </c>
      <c r="BJ8" s="214"/>
      <c r="BK8" s="215"/>
      <c r="BL8" s="20" t="s">
        <v>77</v>
      </c>
      <c r="BM8" s="208" t="s">
        <v>8</v>
      </c>
      <c r="BN8" s="21" t="str">
        <f>+E8</f>
        <v>L. PORTUGUESA</v>
      </c>
      <c r="BO8" s="21" t="str">
        <f>+J8</f>
        <v>INGLÊS</v>
      </c>
      <c r="BP8" s="21" t="str">
        <f>+O8</f>
        <v>FAI</v>
      </c>
      <c r="BQ8" s="21" t="str">
        <f>+T8</f>
        <v>ED. FÍSICA</v>
      </c>
      <c r="BR8" s="21" t="str">
        <f>+Y8</f>
        <v>MATEMÁTICA</v>
      </c>
      <c r="BS8" s="21" t="str">
        <f>+AD8</f>
        <v>QUÍMICA</v>
      </c>
      <c r="BT8" s="21" t="str">
        <f>+AI8</f>
        <v>FÍSICA</v>
      </c>
      <c r="BU8" s="21" t="str">
        <f>+AN8</f>
        <v>OGI</v>
      </c>
      <c r="BV8" s="21" t="str">
        <f>+AS8</f>
        <v>TLP</v>
      </c>
      <c r="BW8" s="21" t="str">
        <f>+AX8</f>
        <v>SEAC</v>
      </c>
      <c r="BX8" s="21" t="str">
        <f>+BC8</f>
        <v>TIC</v>
      </c>
      <c r="BY8" s="22"/>
    </row>
    <row r="9" spans="1:77" ht="27.75" customHeight="1" thickBot="1">
      <c r="A9" s="210" t="s">
        <v>43</v>
      </c>
      <c r="B9" s="231" t="s">
        <v>45</v>
      </c>
      <c r="C9" s="256" t="s">
        <v>18</v>
      </c>
      <c r="D9" s="211"/>
      <c r="E9" s="220" t="s">
        <v>46</v>
      </c>
      <c r="F9" s="221"/>
      <c r="G9" s="225" t="s">
        <v>26</v>
      </c>
      <c r="H9" s="224" t="s">
        <v>27</v>
      </c>
      <c r="I9" s="219" t="s">
        <v>47</v>
      </c>
      <c r="J9" s="220" t="s">
        <v>46</v>
      </c>
      <c r="K9" s="221"/>
      <c r="L9" s="225" t="s">
        <v>26</v>
      </c>
      <c r="M9" s="224" t="s">
        <v>27</v>
      </c>
      <c r="N9" s="219" t="s">
        <v>47</v>
      </c>
      <c r="O9" s="220" t="s">
        <v>46</v>
      </c>
      <c r="P9" s="221"/>
      <c r="Q9" s="225" t="s">
        <v>26</v>
      </c>
      <c r="R9" s="224" t="s">
        <v>27</v>
      </c>
      <c r="S9" s="219" t="s">
        <v>47</v>
      </c>
      <c r="T9" s="220" t="s">
        <v>46</v>
      </c>
      <c r="U9" s="221"/>
      <c r="V9" s="225" t="s">
        <v>26</v>
      </c>
      <c r="W9" s="224" t="s">
        <v>27</v>
      </c>
      <c r="X9" s="219" t="s">
        <v>47</v>
      </c>
      <c r="Y9" s="220" t="s">
        <v>46</v>
      </c>
      <c r="Z9" s="221"/>
      <c r="AA9" s="225" t="s">
        <v>26</v>
      </c>
      <c r="AB9" s="224" t="s">
        <v>27</v>
      </c>
      <c r="AC9" s="219" t="s">
        <v>47</v>
      </c>
      <c r="AD9" s="220" t="s">
        <v>46</v>
      </c>
      <c r="AE9" s="221"/>
      <c r="AF9" s="225" t="s">
        <v>26</v>
      </c>
      <c r="AG9" s="224" t="s">
        <v>27</v>
      </c>
      <c r="AH9" s="219" t="s">
        <v>47</v>
      </c>
      <c r="AI9" s="220" t="s">
        <v>46</v>
      </c>
      <c r="AJ9" s="221"/>
      <c r="AK9" s="225" t="s">
        <v>26</v>
      </c>
      <c r="AL9" s="224" t="s">
        <v>27</v>
      </c>
      <c r="AM9" s="219" t="s">
        <v>47</v>
      </c>
      <c r="AN9" s="220" t="s">
        <v>46</v>
      </c>
      <c r="AO9" s="221"/>
      <c r="AP9" s="225" t="s">
        <v>26</v>
      </c>
      <c r="AQ9" s="224" t="s">
        <v>27</v>
      </c>
      <c r="AR9" s="219" t="s">
        <v>47</v>
      </c>
      <c r="AS9" s="220" t="s">
        <v>46</v>
      </c>
      <c r="AT9" s="221"/>
      <c r="AU9" s="225" t="s">
        <v>26</v>
      </c>
      <c r="AV9" s="224" t="s">
        <v>27</v>
      </c>
      <c r="AW9" s="219" t="s">
        <v>47</v>
      </c>
      <c r="AX9" s="220" t="s">
        <v>46</v>
      </c>
      <c r="AY9" s="221"/>
      <c r="AZ9" s="225" t="s">
        <v>26</v>
      </c>
      <c r="BA9" s="224" t="s">
        <v>27</v>
      </c>
      <c r="BB9" s="219" t="s">
        <v>47</v>
      </c>
      <c r="BC9" s="220" t="s">
        <v>46</v>
      </c>
      <c r="BD9" s="221"/>
      <c r="BE9" s="225" t="s">
        <v>26</v>
      </c>
      <c r="BF9" s="224" t="s">
        <v>27</v>
      </c>
      <c r="BG9" s="219" t="s">
        <v>47</v>
      </c>
      <c r="BH9" s="211"/>
      <c r="BI9" s="216"/>
      <c r="BJ9" s="131"/>
      <c r="BK9" s="217"/>
      <c r="BL9" s="222" t="s">
        <v>43</v>
      </c>
      <c r="BM9" s="209"/>
      <c r="BN9" s="206" t="s">
        <v>47</v>
      </c>
      <c r="BO9" s="206" t="s">
        <v>47</v>
      </c>
      <c r="BP9" s="206" t="s">
        <v>47</v>
      </c>
      <c r="BQ9" s="206" t="s">
        <v>47</v>
      </c>
      <c r="BR9" s="206" t="s">
        <v>47</v>
      </c>
      <c r="BS9" s="206" t="s">
        <v>47</v>
      </c>
      <c r="BT9" s="206" t="s">
        <v>47</v>
      </c>
      <c r="BU9" s="206" t="s">
        <v>47</v>
      </c>
      <c r="BV9" s="206" t="s">
        <v>47</v>
      </c>
      <c r="BW9" s="206" t="s">
        <v>47</v>
      </c>
      <c r="BX9" s="206" t="s">
        <v>47</v>
      </c>
      <c r="BY9" s="23"/>
    </row>
    <row r="10" spans="1:77" ht="12" customHeight="1" thickBot="1">
      <c r="A10" s="212"/>
      <c r="B10" s="212"/>
      <c r="C10" s="212"/>
      <c r="D10" s="212"/>
      <c r="E10" s="129" t="s">
        <v>48</v>
      </c>
      <c r="F10" s="129" t="s">
        <v>49</v>
      </c>
      <c r="G10" s="211"/>
      <c r="H10" s="211"/>
      <c r="I10" s="211"/>
      <c r="J10" s="129" t="s">
        <v>48</v>
      </c>
      <c r="K10" s="129" t="s">
        <v>49</v>
      </c>
      <c r="L10" s="211"/>
      <c r="M10" s="211"/>
      <c r="N10" s="211"/>
      <c r="O10" s="129" t="s">
        <v>48</v>
      </c>
      <c r="P10" s="129" t="s">
        <v>49</v>
      </c>
      <c r="Q10" s="211"/>
      <c r="R10" s="211"/>
      <c r="S10" s="211"/>
      <c r="T10" s="129" t="s">
        <v>48</v>
      </c>
      <c r="U10" s="129" t="s">
        <v>49</v>
      </c>
      <c r="V10" s="211"/>
      <c r="W10" s="211"/>
      <c r="X10" s="211"/>
      <c r="Y10" s="129" t="s">
        <v>48</v>
      </c>
      <c r="Z10" s="129" t="s">
        <v>49</v>
      </c>
      <c r="AA10" s="211"/>
      <c r="AB10" s="211"/>
      <c r="AC10" s="211"/>
      <c r="AD10" s="129" t="s">
        <v>48</v>
      </c>
      <c r="AE10" s="129" t="s">
        <v>49</v>
      </c>
      <c r="AF10" s="211"/>
      <c r="AG10" s="211"/>
      <c r="AH10" s="211"/>
      <c r="AI10" s="129" t="s">
        <v>48</v>
      </c>
      <c r="AJ10" s="129" t="s">
        <v>49</v>
      </c>
      <c r="AK10" s="211"/>
      <c r="AL10" s="211"/>
      <c r="AM10" s="211"/>
      <c r="AN10" s="129" t="s">
        <v>48</v>
      </c>
      <c r="AO10" s="129" t="s">
        <v>49</v>
      </c>
      <c r="AP10" s="211"/>
      <c r="AQ10" s="211"/>
      <c r="AR10" s="211"/>
      <c r="AS10" s="129" t="s">
        <v>48</v>
      </c>
      <c r="AT10" s="129" t="s">
        <v>49</v>
      </c>
      <c r="AU10" s="211"/>
      <c r="AV10" s="211"/>
      <c r="AW10" s="211"/>
      <c r="AX10" s="129" t="s">
        <v>48</v>
      </c>
      <c r="AY10" s="129" t="s">
        <v>49</v>
      </c>
      <c r="AZ10" s="211"/>
      <c r="BA10" s="211"/>
      <c r="BB10" s="211"/>
      <c r="BC10" s="129" t="s">
        <v>48</v>
      </c>
      <c r="BD10" s="129" t="s">
        <v>49</v>
      </c>
      <c r="BE10" s="211"/>
      <c r="BF10" s="211"/>
      <c r="BG10" s="211"/>
      <c r="BH10" s="211"/>
      <c r="BI10" s="216"/>
      <c r="BJ10" s="258"/>
      <c r="BK10" s="259"/>
      <c r="BL10" s="223"/>
      <c r="BM10" s="207"/>
      <c r="BN10" s="207"/>
      <c r="BO10" s="207"/>
      <c r="BP10" s="207"/>
      <c r="BQ10" s="207"/>
      <c r="BR10" s="207"/>
      <c r="BS10" s="207"/>
      <c r="BT10" s="207"/>
      <c r="BU10" s="207"/>
      <c r="BV10" s="207"/>
      <c r="BW10" s="207"/>
      <c r="BX10" s="207"/>
      <c r="BY10" s="24" t="s">
        <v>35</v>
      </c>
    </row>
    <row r="11" spans="1:77" ht="18" customHeight="1" thickBot="1">
      <c r="A11" s="25">
        <v>1</v>
      </c>
      <c r="B11" s="25">
        <f>LISTA!B8</f>
        <v>77031</v>
      </c>
      <c r="C11" s="26" t="str">
        <f>LISTA!C8</f>
        <v>ABEL RICARDO FAUSTO JORGE</v>
      </c>
      <c r="D11" s="27" t="str">
        <f>LISTA!D8</f>
        <v>M</v>
      </c>
      <c r="E11" s="28"/>
      <c r="F11" s="28"/>
      <c r="G11" s="267">
        <f>LP!N14</f>
        <v>0</v>
      </c>
      <c r="H11" s="267">
        <f>LP!O14</f>
        <v>0</v>
      </c>
      <c r="I11" s="267">
        <f>G11+H11</f>
        <v>0</v>
      </c>
      <c r="J11" s="267"/>
      <c r="K11" s="267"/>
      <c r="L11" s="267">
        <f>ING!N14</f>
        <v>0</v>
      </c>
      <c r="M11" s="267">
        <f>ING!O14</f>
        <v>0</v>
      </c>
      <c r="N11" s="267">
        <f>L11+M11</f>
        <v>0</v>
      </c>
      <c r="O11" s="267"/>
      <c r="P11" s="267"/>
      <c r="Q11" s="267">
        <f>FAI!N14</f>
        <v>0</v>
      </c>
      <c r="R11" s="267">
        <f>FAI!O14</f>
        <v>0</v>
      </c>
      <c r="S11" s="267">
        <f>Q11+R11</f>
        <v>0</v>
      </c>
      <c r="T11" s="267"/>
      <c r="U11" s="267"/>
      <c r="V11" s="267">
        <f>'ED. FISICA'!N14</f>
        <v>0</v>
      </c>
      <c r="W11" s="267">
        <f>'ED. FISICA'!O14</f>
        <v>0</v>
      </c>
      <c r="X11" s="267">
        <f>V11+W11</f>
        <v>0</v>
      </c>
      <c r="Y11" s="267"/>
      <c r="Z11" s="267"/>
      <c r="AA11" s="267">
        <f>MAT!N14</f>
        <v>0</v>
      </c>
      <c r="AB11" s="267">
        <f>MAT!O14</f>
        <v>0</v>
      </c>
      <c r="AC11" s="267">
        <f>AA11+AB11</f>
        <v>0</v>
      </c>
      <c r="AD11" s="267"/>
      <c r="AE11" s="267"/>
      <c r="AF11" s="267">
        <f>QUI!N14</f>
        <v>0</v>
      </c>
      <c r="AG11" s="267">
        <f>QUI!O14</f>
        <v>0</v>
      </c>
      <c r="AH11" s="267">
        <f>AF11+AG11</f>
        <v>0</v>
      </c>
      <c r="AI11" s="267"/>
      <c r="AJ11" s="267"/>
      <c r="AK11" s="267">
        <f>FIS!N14</f>
        <v>0</v>
      </c>
      <c r="AL11" s="267">
        <f>FIS!O14</f>
        <v>0</v>
      </c>
      <c r="AM11" s="267">
        <f>AK11+AL11</f>
        <v>0</v>
      </c>
      <c r="AN11" s="267"/>
      <c r="AO11" s="267"/>
      <c r="AP11" s="267">
        <f>OGI!N14</f>
        <v>0</v>
      </c>
      <c r="AQ11" s="267">
        <f>OGI!O14</f>
        <v>0</v>
      </c>
      <c r="AR11" s="267">
        <f>AP11+AQ11</f>
        <v>0</v>
      </c>
      <c r="AS11" s="267"/>
      <c r="AT11" s="267"/>
      <c r="AU11" s="267">
        <f>TLP!N14</f>
        <v>0</v>
      </c>
      <c r="AV11" s="267">
        <f>TLP!O14</f>
        <v>0</v>
      </c>
      <c r="AW11" s="267">
        <f>AU11+AV11</f>
        <v>0</v>
      </c>
      <c r="AX11" s="267"/>
      <c r="AY11" s="267"/>
      <c r="AZ11" s="267">
        <f>SEAC!N14</f>
        <v>0</v>
      </c>
      <c r="BA11" s="267">
        <f>SEAC!O14</f>
        <v>0</v>
      </c>
      <c r="BB11" s="267">
        <f>AZ11+BA11</f>
        <v>0</v>
      </c>
      <c r="BC11" s="267"/>
      <c r="BD11" s="267"/>
      <c r="BE11" s="267">
        <f>TIC!N14</f>
        <v>0</v>
      </c>
      <c r="BF11" s="267">
        <f>TIC!O14</f>
        <v>0</v>
      </c>
      <c r="BG11" s="267">
        <f>BE11+BF11</f>
        <v>0</v>
      </c>
      <c r="BH11" s="260">
        <f>A11</f>
        <v>1</v>
      </c>
      <c r="BI11" s="261" t="str">
        <f>IF(BY11&lt;=2,"TRANSITA","NÃO TRANSITA")</f>
        <v>NÃO TRANSITA</v>
      </c>
      <c r="BJ11" s="261"/>
      <c r="BK11" s="261"/>
      <c r="BL11" s="29">
        <v>1</v>
      </c>
      <c r="BM11" s="30" t="str">
        <f>+D11</f>
        <v>M</v>
      </c>
      <c r="BN11" s="31">
        <f>I11</f>
        <v>0</v>
      </c>
      <c r="BO11" s="31">
        <f>N11</f>
        <v>0</v>
      </c>
      <c r="BP11" s="31">
        <f>S11</f>
        <v>0</v>
      </c>
      <c r="BQ11" s="31">
        <f>X11</f>
        <v>0</v>
      </c>
      <c r="BR11" s="31">
        <f>AC11</f>
        <v>0</v>
      </c>
      <c r="BS11" s="31">
        <f>AH11</f>
        <v>0</v>
      </c>
      <c r="BT11" s="31">
        <f>AM11</f>
        <v>0</v>
      </c>
      <c r="BU11" s="31">
        <f>AR11</f>
        <v>0</v>
      </c>
      <c r="BV11" s="31">
        <f>+AW11</f>
        <v>0</v>
      </c>
      <c r="BW11" s="31">
        <f>+BB11</f>
        <v>0</v>
      </c>
      <c r="BX11" s="31">
        <f>+BG11</f>
        <v>0</v>
      </c>
      <c r="BY11" s="32">
        <f>COUNTIF(BN11:BX11,"&lt;9,5")</f>
        <v>11</v>
      </c>
    </row>
    <row r="12" spans="1:77" ht="18" customHeight="1" thickBot="1">
      <c r="A12" s="33">
        <v>2</v>
      </c>
      <c r="B12" s="25">
        <f>LISTA!B9</f>
        <v>77032</v>
      </c>
      <c r="C12" s="26" t="str">
        <f>LISTA!C9</f>
        <v>ABRAÃO DONGALA ABEL GARCIA</v>
      </c>
      <c r="D12" s="27" t="str">
        <f>LISTA!D9</f>
        <v>M</v>
      </c>
      <c r="E12" s="34"/>
      <c r="F12" s="34"/>
      <c r="G12" s="267">
        <f>LP!N15</f>
        <v>0</v>
      </c>
      <c r="H12" s="267">
        <f>LP!O15</f>
        <v>0</v>
      </c>
      <c r="I12" s="267">
        <f t="shared" ref="I12:I54" si="0">G12+H12</f>
        <v>0</v>
      </c>
      <c r="J12" s="267"/>
      <c r="K12" s="267"/>
      <c r="L12" s="267">
        <f>ING!N15</f>
        <v>0</v>
      </c>
      <c r="M12" s="267">
        <f>ING!O15</f>
        <v>0</v>
      </c>
      <c r="N12" s="267">
        <f t="shared" ref="N12:N54" si="1">L12+M12</f>
        <v>0</v>
      </c>
      <c r="O12" s="267"/>
      <c r="P12" s="267"/>
      <c r="Q12" s="267">
        <f>FAI!N15</f>
        <v>0</v>
      </c>
      <c r="R12" s="267">
        <f>FAI!O15</f>
        <v>0</v>
      </c>
      <c r="S12" s="267">
        <f t="shared" ref="S12:S54" si="2">Q12+R12</f>
        <v>0</v>
      </c>
      <c r="T12" s="267"/>
      <c r="U12" s="267"/>
      <c r="V12" s="267">
        <f>'ED. FISICA'!N15</f>
        <v>0</v>
      </c>
      <c r="W12" s="267">
        <f>'ED. FISICA'!O15</f>
        <v>0</v>
      </c>
      <c r="X12" s="267">
        <f t="shared" ref="X12:X62" si="3">V12+W12</f>
        <v>0</v>
      </c>
      <c r="Y12" s="267"/>
      <c r="Z12" s="267"/>
      <c r="AA12" s="267">
        <f>MAT!N15</f>
        <v>0</v>
      </c>
      <c r="AB12" s="267">
        <f>MAT!O15</f>
        <v>0</v>
      </c>
      <c r="AC12" s="267">
        <f t="shared" ref="AC12:AC54" si="4">AA12+AB12</f>
        <v>0</v>
      </c>
      <c r="AD12" s="267"/>
      <c r="AE12" s="267"/>
      <c r="AF12" s="267">
        <f>QUI!N15</f>
        <v>0</v>
      </c>
      <c r="AG12" s="267">
        <f>QUI!O15</f>
        <v>0</v>
      </c>
      <c r="AH12" s="267">
        <f t="shared" ref="AH12:AH62" si="5">AF12+AG12</f>
        <v>0</v>
      </c>
      <c r="AI12" s="267"/>
      <c r="AJ12" s="267"/>
      <c r="AK12" s="267">
        <f>FIS!N15</f>
        <v>0</v>
      </c>
      <c r="AL12" s="267">
        <f>FIS!O15</f>
        <v>0</v>
      </c>
      <c r="AM12" s="267">
        <f t="shared" ref="AM12:AM62" si="6">AK12+AL12</f>
        <v>0</v>
      </c>
      <c r="AN12" s="267"/>
      <c r="AO12" s="267"/>
      <c r="AP12" s="267">
        <f>OGI!N15</f>
        <v>0</v>
      </c>
      <c r="AQ12" s="267">
        <f>OGI!O15</f>
        <v>0</v>
      </c>
      <c r="AR12" s="267">
        <f t="shared" ref="AR12:AR62" si="7">AP12+AQ12</f>
        <v>0</v>
      </c>
      <c r="AS12" s="267"/>
      <c r="AT12" s="267"/>
      <c r="AU12" s="267">
        <f>TLP!N15</f>
        <v>0</v>
      </c>
      <c r="AV12" s="267">
        <f>TLP!O15</f>
        <v>0</v>
      </c>
      <c r="AW12" s="267">
        <f t="shared" ref="AW12:AW62" si="8">AU12+AV12</f>
        <v>0</v>
      </c>
      <c r="AX12" s="267"/>
      <c r="AY12" s="267"/>
      <c r="AZ12" s="267">
        <f>SEAC!N15</f>
        <v>0</v>
      </c>
      <c r="BA12" s="267">
        <f>SEAC!O15</f>
        <v>0</v>
      </c>
      <c r="BB12" s="267">
        <f t="shared" ref="BB12:BB62" si="9">AZ12+BA12</f>
        <v>0</v>
      </c>
      <c r="BC12" s="267"/>
      <c r="BD12" s="267"/>
      <c r="BE12" s="267">
        <f>TIC!N15</f>
        <v>0</v>
      </c>
      <c r="BF12" s="267">
        <f>TIC!O15</f>
        <v>0</v>
      </c>
      <c r="BG12" s="267">
        <f t="shared" ref="BG12:BG62" si="10">BE12+BF12</f>
        <v>0</v>
      </c>
      <c r="BH12" s="262">
        <f>A12</f>
        <v>2</v>
      </c>
      <c r="BI12" s="263" t="str">
        <f t="shared" ref="BI12:BI54" si="11">IF(BY12&lt;=2,"TRANSITA","NÃO TRANSITA")</f>
        <v>NÃO TRANSITA</v>
      </c>
      <c r="BJ12" s="263"/>
      <c r="BK12" s="263"/>
      <c r="BL12" s="35">
        <v>2</v>
      </c>
      <c r="BM12" s="30" t="str">
        <f>+D12</f>
        <v>M</v>
      </c>
      <c r="BN12" s="31">
        <f>I12</f>
        <v>0</v>
      </c>
      <c r="BO12" s="31">
        <f>N12</f>
        <v>0</v>
      </c>
      <c r="BP12" s="31">
        <f>S12</f>
        <v>0</v>
      </c>
      <c r="BQ12" s="31">
        <f>X12</f>
        <v>0</v>
      </c>
      <c r="BR12" s="31">
        <f>AC12</f>
        <v>0</v>
      </c>
      <c r="BS12" s="31">
        <f>AH12</f>
        <v>0</v>
      </c>
      <c r="BT12" s="31">
        <f>AM12</f>
        <v>0</v>
      </c>
      <c r="BU12" s="31">
        <f>AR12</f>
        <v>0</v>
      </c>
      <c r="BV12" s="31">
        <f>+AW12</f>
        <v>0</v>
      </c>
      <c r="BW12" s="31">
        <f>+BB12</f>
        <v>0</v>
      </c>
      <c r="BX12" s="31">
        <f>+BG12</f>
        <v>0</v>
      </c>
      <c r="BY12" s="32">
        <f>COUNTIF(BN12:BX12,"&lt;9,5")</f>
        <v>11</v>
      </c>
    </row>
    <row r="13" spans="1:77" ht="18" customHeight="1" thickBot="1">
      <c r="A13" s="33">
        <v>3</v>
      </c>
      <c r="B13" s="25">
        <f>LISTA!B10</f>
        <v>77033</v>
      </c>
      <c r="C13" s="26" t="str">
        <f>LISTA!C10</f>
        <v>ADELMO JOÃO DIAS QUIZUNDA</v>
      </c>
      <c r="D13" s="27" t="str">
        <f>LISTA!D10</f>
        <v>M</v>
      </c>
      <c r="E13" s="34"/>
      <c r="F13" s="34"/>
      <c r="G13" s="267">
        <f>LP!N16</f>
        <v>0</v>
      </c>
      <c r="H13" s="267">
        <f>LP!O16</f>
        <v>0</v>
      </c>
      <c r="I13" s="267">
        <f t="shared" si="0"/>
        <v>0</v>
      </c>
      <c r="J13" s="267"/>
      <c r="K13" s="267"/>
      <c r="L13" s="267">
        <f>ING!N16</f>
        <v>0</v>
      </c>
      <c r="M13" s="267">
        <f>ING!O16</f>
        <v>0</v>
      </c>
      <c r="N13" s="267">
        <f t="shared" si="1"/>
        <v>0</v>
      </c>
      <c r="O13" s="267"/>
      <c r="P13" s="267"/>
      <c r="Q13" s="267">
        <f>FAI!N16</f>
        <v>0</v>
      </c>
      <c r="R13" s="267">
        <f>FAI!O16</f>
        <v>0</v>
      </c>
      <c r="S13" s="267">
        <f t="shared" si="2"/>
        <v>0</v>
      </c>
      <c r="T13" s="267"/>
      <c r="U13" s="267"/>
      <c r="V13" s="267">
        <f>'ED. FISICA'!N16</f>
        <v>0</v>
      </c>
      <c r="W13" s="267">
        <f>'ED. FISICA'!O16</f>
        <v>0</v>
      </c>
      <c r="X13" s="267">
        <f t="shared" si="3"/>
        <v>0</v>
      </c>
      <c r="Y13" s="267"/>
      <c r="Z13" s="267"/>
      <c r="AA13" s="267">
        <f>MAT!N16</f>
        <v>0</v>
      </c>
      <c r="AB13" s="267">
        <f>MAT!O16</f>
        <v>0</v>
      </c>
      <c r="AC13" s="267">
        <f t="shared" si="4"/>
        <v>0</v>
      </c>
      <c r="AD13" s="267"/>
      <c r="AE13" s="267"/>
      <c r="AF13" s="267">
        <f>QUI!N16</f>
        <v>0</v>
      </c>
      <c r="AG13" s="267">
        <f>QUI!O16</f>
        <v>0</v>
      </c>
      <c r="AH13" s="267">
        <f t="shared" si="5"/>
        <v>0</v>
      </c>
      <c r="AI13" s="267"/>
      <c r="AJ13" s="267"/>
      <c r="AK13" s="267">
        <f>FIS!N16</f>
        <v>0</v>
      </c>
      <c r="AL13" s="267">
        <f>FIS!O16</f>
        <v>0</v>
      </c>
      <c r="AM13" s="267">
        <f t="shared" si="6"/>
        <v>0</v>
      </c>
      <c r="AN13" s="267"/>
      <c r="AO13" s="267"/>
      <c r="AP13" s="267">
        <f>OGI!N16</f>
        <v>0</v>
      </c>
      <c r="AQ13" s="267">
        <f>OGI!O16</f>
        <v>0</v>
      </c>
      <c r="AR13" s="267">
        <f t="shared" si="7"/>
        <v>0</v>
      </c>
      <c r="AS13" s="267"/>
      <c r="AT13" s="267"/>
      <c r="AU13" s="267">
        <f>TLP!N16</f>
        <v>0</v>
      </c>
      <c r="AV13" s="267">
        <f>TLP!O16</f>
        <v>0</v>
      </c>
      <c r="AW13" s="267">
        <f t="shared" si="8"/>
        <v>0</v>
      </c>
      <c r="AX13" s="267"/>
      <c r="AY13" s="267"/>
      <c r="AZ13" s="267">
        <f>SEAC!N16</f>
        <v>0</v>
      </c>
      <c r="BA13" s="267">
        <f>SEAC!O16</f>
        <v>0</v>
      </c>
      <c r="BB13" s="267">
        <f t="shared" si="9"/>
        <v>0</v>
      </c>
      <c r="BC13" s="267"/>
      <c r="BD13" s="267"/>
      <c r="BE13" s="267">
        <f>TIC!N16</f>
        <v>0</v>
      </c>
      <c r="BF13" s="267">
        <f>TIC!O16</f>
        <v>0</v>
      </c>
      <c r="BG13" s="267">
        <f t="shared" si="10"/>
        <v>0</v>
      </c>
      <c r="BH13" s="262">
        <f>A13</f>
        <v>3</v>
      </c>
      <c r="BI13" s="263" t="str">
        <f t="shared" si="11"/>
        <v>NÃO TRANSITA</v>
      </c>
      <c r="BJ13" s="263"/>
      <c r="BK13" s="263"/>
      <c r="BL13" s="35">
        <v>3</v>
      </c>
      <c r="BM13" s="30" t="str">
        <f>+D13</f>
        <v>M</v>
      </c>
      <c r="BN13" s="31">
        <f>I13</f>
        <v>0</v>
      </c>
      <c r="BO13" s="31">
        <f>N13</f>
        <v>0</v>
      </c>
      <c r="BP13" s="31">
        <f>S13</f>
        <v>0</v>
      </c>
      <c r="BQ13" s="31">
        <f>X13</f>
        <v>0</v>
      </c>
      <c r="BR13" s="31">
        <f>AC13</f>
        <v>0</v>
      </c>
      <c r="BS13" s="31">
        <f>AH13</f>
        <v>0</v>
      </c>
      <c r="BT13" s="31">
        <f>AM13</f>
        <v>0</v>
      </c>
      <c r="BU13" s="31">
        <f>AR13</f>
        <v>0</v>
      </c>
      <c r="BV13" s="31">
        <f>+AW13</f>
        <v>0</v>
      </c>
      <c r="BW13" s="31">
        <f>+BB13</f>
        <v>0</v>
      </c>
      <c r="BX13" s="31">
        <f>+BG13</f>
        <v>0</v>
      </c>
      <c r="BY13" s="32">
        <f>COUNTIF(BN13:BX13,"&lt;9,5")</f>
        <v>11</v>
      </c>
    </row>
    <row r="14" spans="1:77" ht="18" customHeight="1" thickBot="1">
      <c r="A14" s="33">
        <v>4</v>
      </c>
      <c r="B14" s="25">
        <f>LISTA!B11</f>
        <v>77034</v>
      </c>
      <c r="C14" s="26" t="str">
        <f>LISTA!C11</f>
        <v>ADILSOM MUANHA ALEXANDRE</v>
      </c>
      <c r="D14" s="27" t="str">
        <f>LISTA!D11</f>
        <v>M</v>
      </c>
      <c r="E14" s="34"/>
      <c r="F14" s="34"/>
      <c r="G14" s="267">
        <f>LP!N17</f>
        <v>0</v>
      </c>
      <c r="H14" s="267">
        <f>LP!O17</f>
        <v>0</v>
      </c>
      <c r="I14" s="267">
        <f t="shared" si="0"/>
        <v>0</v>
      </c>
      <c r="J14" s="267"/>
      <c r="K14" s="267"/>
      <c r="L14" s="267">
        <f>ING!N17</f>
        <v>0</v>
      </c>
      <c r="M14" s="267">
        <f>ING!O17</f>
        <v>0</v>
      </c>
      <c r="N14" s="267">
        <f t="shared" si="1"/>
        <v>0</v>
      </c>
      <c r="O14" s="267"/>
      <c r="P14" s="267"/>
      <c r="Q14" s="267">
        <f>FAI!N17</f>
        <v>0</v>
      </c>
      <c r="R14" s="267">
        <f>FAI!O17</f>
        <v>0</v>
      </c>
      <c r="S14" s="267">
        <f t="shared" si="2"/>
        <v>0</v>
      </c>
      <c r="T14" s="267"/>
      <c r="U14" s="267"/>
      <c r="V14" s="267">
        <f>'ED. FISICA'!N17</f>
        <v>0</v>
      </c>
      <c r="W14" s="267">
        <f>'ED. FISICA'!O17</f>
        <v>0</v>
      </c>
      <c r="X14" s="267">
        <f t="shared" si="3"/>
        <v>0</v>
      </c>
      <c r="Y14" s="267"/>
      <c r="Z14" s="267"/>
      <c r="AA14" s="267">
        <f>MAT!N17</f>
        <v>0</v>
      </c>
      <c r="AB14" s="267">
        <f>MAT!O17</f>
        <v>0</v>
      </c>
      <c r="AC14" s="267">
        <f t="shared" si="4"/>
        <v>0</v>
      </c>
      <c r="AD14" s="267"/>
      <c r="AE14" s="267"/>
      <c r="AF14" s="267">
        <f>QUI!N17</f>
        <v>0</v>
      </c>
      <c r="AG14" s="267">
        <f>QUI!O17</f>
        <v>0</v>
      </c>
      <c r="AH14" s="267">
        <f t="shared" si="5"/>
        <v>0</v>
      </c>
      <c r="AI14" s="267"/>
      <c r="AJ14" s="267"/>
      <c r="AK14" s="267">
        <f>FIS!N17</f>
        <v>0</v>
      </c>
      <c r="AL14" s="267">
        <f>FIS!O17</f>
        <v>0</v>
      </c>
      <c r="AM14" s="267">
        <f t="shared" si="6"/>
        <v>0</v>
      </c>
      <c r="AN14" s="267"/>
      <c r="AO14" s="267"/>
      <c r="AP14" s="267">
        <f>OGI!N17</f>
        <v>0</v>
      </c>
      <c r="AQ14" s="267">
        <f>OGI!O17</f>
        <v>0</v>
      </c>
      <c r="AR14" s="267">
        <f t="shared" si="7"/>
        <v>0</v>
      </c>
      <c r="AS14" s="267"/>
      <c r="AT14" s="267"/>
      <c r="AU14" s="267">
        <f>TLP!N17</f>
        <v>0</v>
      </c>
      <c r="AV14" s="267">
        <f>TLP!O17</f>
        <v>0</v>
      </c>
      <c r="AW14" s="267">
        <f t="shared" si="8"/>
        <v>0</v>
      </c>
      <c r="AX14" s="267"/>
      <c r="AY14" s="267"/>
      <c r="AZ14" s="267">
        <f>SEAC!N17</f>
        <v>0</v>
      </c>
      <c r="BA14" s="267">
        <f>SEAC!O17</f>
        <v>0</v>
      </c>
      <c r="BB14" s="267">
        <f t="shared" si="9"/>
        <v>0</v>
      </c>
      <c r="BC14" s="267"/>
      <c r="BD14" s="267"/>
      <c r="BE14" s="267">
        <f>TIC!N17</f>
        <v>0</v>
      </c>
      <c r="BF14" s="267">
        <f>TIC!O17</f>
        <v>0</v>
      </c>
      <c r="BG14" s="267">
        <f t="shared" si="10"/>
        <v>0</v>
      </c>
      <c r="BH14" s="262">
        <f>A14</f>
        <v>4</v>
      </c>
      <c r="BI14" s="263" t="str">
        <f t="shared" si="11"/>
        <v>NÃO TRANSITA</v>
      </c>
      <c r="BJ14" s="263"/>
      <c r="BK14" s="263"/>
      <c r="BL14" s="35">
        <v>4</v>
      </c>
      <c r="BM14" s="30" t="str">
        <f>+D14</f>
        <v>M</v>
      </c>
      <c r="BN14" s="31">
        <f>I14</f>
        <v>0</v>
      </c>
      <c r="BO14" s="31">
        <f>N14</f>
        <v>0</v>
      </c>
      <c r="BP14" s="31">
        <f>S14</f>
        <v>0</v>
      </c>
      <c r="BQ14" s="31">
        <f>X14</f>
        <v>0</v>
      </c>
      <c r="BR14" s="31">
        <f>AC14</f>
        <v>0</v>
      </c>
      <c r="BS14" s="31">
        <f>AH14</f>
        <v>0</v>
      </c>
      <c r="BT14" s="31">
        <f>AM14</f>
        <v>0</v>
      </c>
      <c r="BU14" s="31">
        <f>AR14</f>
        <v>0</v>
      </c>
      <c r="BV14" s="31">
        <f>+AW14</f>
        <v>0</v>
      </c>
      <c r="BW14" s="31">
        <f>+BB14</f>
        <v>0</v>
      </c>
      <c r="BX14" s="31">
        <f>+BG14</f>
        <v>0</v>
      </c>
      <c r="BY14" s="32">
        <f>COUNTIF(BN14:BX14,"&lt;9,5")</f>
        <v>11</v>
      </c>
    </row>
    <row r="15" spans="1:77" ht="18" customHeight="1" thickBot="1">
      <c r="A15" s="33">
        <v>5</v>
      </c>
      <c r="B15" s="25">
        <f>LISTA!B12</f>
        <v>77035</v>
      </c>
      <c r="C15" s="26" t="str">
        <f>LISTA!C12</f>
        <v>AGOSTINHO COSTA FREITAS</v>
      </c>
      <c r="D15" s="27" t="str">
        <f>LISTA!D12</f>
        <v>M</v>
      </c>
      <c r="E15" s="34"/>
      <c r="F15" s="34"/>
      <c r="G15" s="267">
        <f>LP!N18</f>
        <v>0</v>
      </c>
      <c r="H15" s="267">
        <f>LP!O18</f>
        <v>0</v>
      </c>
      <c r="I15" s="267">
        <f t="shared" si="0"/>
        <v>0</v>
      </c>
      <c r="J15" s="267"/>
      <c r="K15" s="267"/>
      <c r="L15" s="267">
        <f>ING!N18</f>
        <v>0</v>
      </c>
      <c r="M15" s="267">
        <f>ING!O18</f>
        <v>0</v>
      </c>
      <c r="N15" s="267">
        <f t="shared" si="1"/>
        <v>0</v>
      </c>
      <c r="O15" s="267"/>
      <c r="P15" s="267"/>
      <c r="Q15" s="267">
        <f>FAI!N18</f>
        <v>0</v>
      </c>
      <c r="R15" s="267">
        <f>FAI!O18</f>
        <v>0</v>
      </c>
      <c r="S15" s="267">
        <f t="shared" si="2"/>
        <v>0</v>
      </c>
      <c r="T15" s="267"/>
      <c r="U15" s="267"/>
      <c r="V15" s="267">
        <f>'ED. FISICA'!N18</f>
        <v>0</v>
      </c>
      <c r="W15" s="267">
        <f>'ED. FISICA'!O18</f>
        <v>0</v>
      </c>
      <c r="X15" s="267">
        <f t="shared" si="3"/>
        <v>0</v>
      </c>
      <c r="Y15" s="267"/>
      <c r="Z15" s="267"/>
      <c r="AA15" s="267">
        <f>MAT!N18</f>
        <v>0</v>
      </c>
      <c r="AB15" s="267">
        <f>MAT!O18</f>
        <v>0</v>
      </c>
      <c r="AC15" s="267">
        <f t="shared" si="4"/>
        <v>0</v>
      </c>
      <c r="AD15" s="267"/>
      <c r="AE15" s="267"/>
      <c r="AF15" s="267">
        <f>QUI!N18</f>
        <v>0</v>
      </c>
      <c r="AG15" s="267">
        <f>QUI!O18</f>
        <v>0</v>
      </c>
      <c r="AH15" s="267">
        <f t="shared" si="5"/>
        <v>0</v>
      </c>
      <c r="AI15" s="267"/>
      <c r="AJ15" s="267"/>
      <c r="AK15" s="267">
        <f>FIS!N18</f>
        <v>0</v>
      </c>
      <c r="AL15" s="267">
        <f>FIS!O18</f>
        <v>0</v>
      </c>
      <c r="AM15" s="267">
        <f t="shared" si="6"/>
        <v>0</v>
      </c>
      <c r="AN15" s="267"/>
      <c r="AO15" s="267"/>
      <c r="AP15" s="267">
        <f>OGI!N18</f>
        <v>0</v>
      </c>
      <c r="AQ15" s="267">
        <f>OGI!O18</f>
        <v>0</v>
      </c>
      <c r="AR15" s="267">
        <f t="shared" si="7"/>
        <v>0</v>
      </c>
      <c r="AS15" s="267"/>
      <c r="AT15" s="267"/>
      <c r="AU15" s="267">
        <f>TLP!N18</f>
        <v>0</v>
      </c>
      <c r="AV15" s="267">
        <f>TLP!O18</f>
        <v>0</v>
      </c>
      <c r="AW15" s="267">
        <f t="shared" si="8"/>
        <v>0</v>
      </c>
      <c r="AX15" s="267"/>
      <c r="AY15" s="267"/>
      <c r="AZ15" s="267">
        <f>SEAC!N18</f>
        <v>0</v>
      </c>
      <c r="BA15" s="267">
        <f>SEAC!O18</f>
        <v>0</v>
      </c>
      <c r="BB15" s="267">
        <f t="shared" si="9"/>
        <v>0</v>
      </c>
      <c r="BC15" s="267"/>
      <c r="BD15" s="267"/>
      <c r="BE15" s="267">
        <f>TIC!N18</f>
        <v>0</v>
      </c>
      <c r="BF15" s="267">
        <f>TIC!O18</f>
        <v>0</v>
      </c>
      <c r="BG15" s="267">
        <f t="shared" si="10"/>
        <v>0</v>
      </c>
      <c r="BH15" s="262">
        <f>A15</f>
        <v>5</v>
      </c>
      <c r="BI15" s="263" t="str">
        <f t="shared" si="11"/>
        <v>NÃO TRANSITA</v>
      </c>
      <c r="BJ15" s="263"/>
      <c r="BK15" s="263"/>
      <c r="BL15" s="35">
        <v>5</v>
      </c>
      <c r="BM15" s="30" t="str">
        <f>+D15</f>
        <v>M</v>
      </c>
      <c r="BN15" s="31">
        <f>I15</f>
        <v>0</v>
      </c>
      <c r="BO15" s="31">
        <f>N15</f>
        <v>0</v>
      </c>
      <c r="BP15" s="31">
        <f>S15</f>
        <v>0</v>
      </c>
      <c r="BQ15" s="31">
        <f>X15</f>
        <v>0</v>
      </c>
      <c r="BR15" s="31">
        <f>AC15</f>
        <v>0</v>
      </c>
      <c r="BS15" s="31">
        <f>AH15</f>
        <v>0</v>
      </c>
      <c r="BT15" s="31">
        <f>AM15</f>
        <v>0</v>
      </c>
      <c r="BU15" s="31">
        <f>AR15</f>
        <v>0</v>
      </c>
      <c r="BV15" s="31">
        <f>+AW15</f>
        <v>0</v>
      </c>
      <c r="BW15" s="31">
        <f>+BB15</f>
        <v>0</v>
      </c>
      <c r="BX15" s="31">
        <f>+BG15</f>
        <v>0</v>
      </c>
      <c r="BY15" s="32">
        <f>COUNTIF(BN15:BX15,"&lt;9,5")</f>
        <v>11</v>
      </c>
    </row>
    <row r="16" spans="1:77" ht="18" customHeight="1" thickBot="1">
      <c r="A16" s="33">
        <v>6</v>
      </c>
      <c r="B16" s="25">
        <f>LISTA!B13</f>
        <v>77036</v>
      </c>
      <c r="C16" s="26" t="str">
        <f>LISTA!C13</f>
        <v>ALBERTINA KIWILA LUEMBA JOSÉ</v>
      </c>
      <c r="D16" s="27" t="str">
        <f>LISTA!D13</f>
        <v>F</v>
      </c>
      <c r="E16" s="34"/>
      <c r="F16" s="34"/>
      <c r="G16" s="267">
        <f>LP!N19</f>
        <v>0</v>
      </c>
      <c r="H16" s="267">
        <f>LP!O19</f>
        <v>0</v>
      </c>
      <c r="I16" s="267">
        <f t="shared" si="0"/>
        <v>0</v>
      </c>
      <c r="J16" s="267"/>
      <c r="K16" s="267"/>
      <c r="L16" s="267">
        <f>ING!N19</f>
        <v>0</v>
      </c>
      <c r="M16" s="267">
        <f>ING!O19</f>
        <v>0</v>
      </c>
      <c r="N16" s="267">
        <f t="shared" si="1"/>
        <v>0</v>
      </c>
      <c r="O16" s="267"/>
      <c r="P16" s="267"/>
      <c r="Q16" s="267">
        <f>FAI!N19</f>
        <v>0</v>
      </c>
      <c r="R16" s="267">
        <f>FAI!O19</f>
        <v>0</v>
      </c>
      <c r="S16" s="267">
        <f t="shared" si="2"/>
        <v>0</v>
      </c>
      <c r="T16" s="267"/>
      <c r="U16" s="267"/>
      <c r="V16" s="267">
        <f>'ED. FISICA'!N19</f>
        <v>0</v>
      </c>
      <c r="W16" s="267">
        <f>'ED. FISICA'!O19</f>
        <v>0</v>
      </c>
      <c r="X16" s="267">
        <f t="shared" si="3"/>
        <v>0</v>
      </c>
      <c r="Y16" s="267"/>
      <c r="Z16" s="267"/>
      <c r="AA16" s="267">
        <f>MAT!N19</f>
        <v>0</v>
      </c>
      <c r="AB16" s="267">
        <f>MAT!O19</f>
        <v>0</v>
      </c>
      <c r="AC16" s="267">
        <f t="shared" si="4"/>
        <v>0</v>
      </c>
      <c r="AD16" s="267"/>
      <c r="AE16" s="267"/>
      <c r="AF16" s="267">
        <f>QUI!N19</f>
        <v>0</v>
      </c>
      <c r="AG16" s="267">
        <f>QUI!O19</f>
        <v>0</v>
      </c>
      <c r="AH16" s="267">
        <f t="shared" si="5"/>
        <v>0</v>
      </c>
      <c r="AI16" s="267"/>
      <c r="AJ16" s="267"/>
      <c r="AK16" s="267">
        <f>FIS!N19</f>
        <v>0</v>
      </c>
      <c r="AL16" s="267">
        <f>FIS!O19</f>
        <v>0</v>
      </c>
      <c r="AM16" s="267">
        <f t="shared" si="6"/>
        <v>0</v>
      </c>
      <c r="AN16" s="267"/>
      <c r="AO16" s="267"/>
      <c r="AP16" s="267">
        <f>OGI!N19</f>
        <v>0</v>
      </c>
      <c r="AQ16" s="267">
        <f>OGI!O19</f>
        <v>0</v>
      </c>
      <c r="AR16" s="267">
        <f t="shared" si="7"/>
        <v>0</v>
      </c>
      <c r="AS16" s="267"/>
      <c r="AT16" s="267"/>
      <c r="AU16" s="267">
        <f>TLP!N19</f>
        <v>0</v>
      </c>
      <c r="AV16" s="267">
        <f>TLP!O19</f>
        <v>0</v>
      </c>
      <c r="AW16" s="267">
        <f t="shared" si="8"/>
        <v>0</v>
      </c>
      <c r="AX16" s="267"/>
      <c r="AY16" s="267"/>
      <c r="AZ16" s="267">
        <f>SEAC!N19</f>
        <v>0</v>
      </c>
      <c r="BA16" s="267">
        <f>SEAC!O19</f>
        <v>0</v>
      </c>
      <c r="BB16" s="267">
        <f t="shared" si="9"/>
        <v>0</v>
      </c>
      <c r="BC16" s="267"/>
      <c r="BD16" s="267"/>
      <c r="BE16" s="267">
        <f>TIC!N19</f>
        <v>0</v>
      </c>
      <c r="BF16" s="267">
        <f>TIC!O19</f>
        <v>0</v>
      </c>
      <c r="BG16" s="267">
        <f t="shared" si="10"/>
        <v>0</v>
      </c>
      <c r="BH16" s="262">
        <f>A16</f>
        <v>6</v>
      </c>
      <c r="BI16" s="263" t="str">
        <f t="shared" si="11"/>
        <v>NÃO TRANSITA</v>
      </c>
      <c r="BJ16" s="263"/>
      <c r="BK16" s="263"/>
      <c r="BL16" s="35">
        <v>6</v>
      </c>
      <c r="BM16" s="30" t="str">
        <f>+D16</f>
        <v>F</v>
      </c>
      <c r="BN16" s="31">
        <f>I16</f>
        <v>0</v>
      </c>
      <c r="BO16" s="31">
        <f>N16</f>
        <v>0</v>
      </c>
      <c r="BP16" s="31">
        <f>S16</f>
        <v>0</v>
      </c>
      <c r="BQ16" s="31">
        <f>X16</f>
        <v>0</v>
      </c>
      <c r="BR16" s="31">
        <f>AC16</f>
        <v>0</v>
      </c>
      <c r="BS16" s="31">
        <f>AH16</f>
        <v>0</v>
      </c>
      <c r="BT16" s="31">
        <f>AM16</f>
        <v>0</v>
      </c>
      <c r="BU16" s="31">
        <f>AR16</f>
        <v>0</v>
      </c>
      <c r="BV16" s="31">
        <f>+AW16</f>
        <v>0</v>
      </c>
      <c r="BW16" s="31">
        <f>+BB16</f>
        <v>0</v>
      </c>
      <c r="BX16" s="31">
        <f>+BG16</f>
        <v>0</v>
      </c>
      <c r="BY16" s="32">
        <f>COUNTIF(BN16:BX16,"&lt;9,5")</f>
        <v>11</v>
      </c>
    </row>
    <row r="17" spans="1:77" ht="18" customHeight="1" thickBot="1">
      <c r="A17" s="33">
        <v>7</v>
      </c>
      <c r="B17" s="25">
        <f>LISTA!B14</f>
        <v>77037</v>
      </c>
      <c r="C17" s="26" t="str">
        <f>LISTA!C14</f>
        <v>ALBERTO SANTANA DA SILVA ROCHA</v>
      </c>
      <c r="D17" s="27" t="str">
        <f>LISTA!D14</f>
        <v>M</v>
      </c>
      <c r="E17" s="34"/>
      <c r="F17" s="34"/>
      <c r="G17" s="267">
        <f>LP!N20</f>
        <v>0</v>
      </c>
      <c r="H17" s="267">
        <f>LP!O20</f>
        <v>0</v>
      </c>
      <c r="I17" s="267">
        <f t="shared" si="0"/>
        <v>0</v>
      </c>
      <c r="J17" s="267"/>
      <c r="K17" s="267"/>
      <c r="L17" s="267">
        <f>ING!N20</f>
        <v>0</v>
      </c>
      <c r="M17" s="267">
        <f>ING!O20</f>
        <v>0</v>
      </c>
      <c r="N17" s="267">
        <f t="shared" si="1"/>
        <v>0</v>
      </c>
      <c r="O17" s="267"/>
      <c r="P17" s="267"/>
      <c r="Q17" s="267">
        <f>FAI!N20</f>
        <v>0</v>
      </c>
      <c r="R17" s="267">
        <f>FAI!O20</f>
        <v>0</v>
      </c>
      <c r="S17" s="267">
        <f t="shared" si="2"/>
        <v>0</v>
      </c>
      <c r="T17" s="267"/>
      <c r="U17" s="267"/>
      <c r="V17" s="267">
        <f>'ED. FISICA'!N20</f>
        <v>0</v>
      </c>
      <c r="W17" s="267">
        <f>'ED. FISICA'!O20</f>
        <v>0</v>
      </c>
      <c r="X17" s="267">
        <f t="shared" si="3"/>
        <v>0</v>
      </c>
      <c r="Y17" s="267"/>
      <c r="Z17" s="267"/>
      <c r="AA17" s="267">
        <f>MAT!N20</f>
        <v>0</v>
      </c>
      <c r="AB17" s="267">
        <f>MAT!O20</f>
        <v>0</v>
      </c>
      <c r="AC17" s="267">
        <f t="shared" si="4"/>
        <v>0</v>
      </c>
      <c r="AD17" s="267"/>
      <c r="AE17" s="267"/>
      <c r="AF17" s="267">
        <f>QUI!N20</f>
        <v>0</v>
      </c>
      <c r="AG17" s="267">
        <f>QUI!O20</f>
        <v>0</v>
      </c>
      <c r="AH17" s="267">
        <f t="shared" si="5"/>
        <v>0</v>
      </c>
      <c r="AI17" s="267"/>
      <c r="AJ17" s="267"/>
      <c r="AK17" s="267">
        <f>FIS!N20</f>
        <v>0</v>
      </c>
      <c r="AL17" s="267">
        <f>FIS!O20</f>
        <v>0</v>
      </c>
      <c r="AM17" s="267">
        <f t="shared" si="6"/>
        <v>0</v>
      </c>
      <c r="AN17" s="267"/>
      <c r="AO17" s="267"/>
      <c r="AP17" s="267">
        <f>OGI!N20</f>
        <v>0</v>
      </c>
      <c r="AQ17" s="267">
        <f>OGI!O20</f>
        <v>0</v>
      </c>
      <c r="AR17" s="267">
        <f t="shared" si="7"/>
        <v>0</v>
      </c>
      <c r="AS17" s="267"/>
      <c r="AT17" s="267"/>
      <c r="AU17" s="267">
        <f>TLP!N20</f>
        <v>0</v>
      </c>
      <c r="AV17" s="267">
        <f>TLP!O20</f>
        <v>0</v>
      </c>
      <c r="AW17" s="267">
        <f t="shared" si="8"/>
        <v>0</v>
      </c>
      <c r="AX17" s="267"/>
      <c r="AY17" s="267"/>
      <c r="AZ17" s="267">
        <f>SEAC!N20</f>
        <v>0</v>
      </c>
      <c r="BA17" s="267">
        <f>SEAC!O20</f>
        <v>0</v>
      </c>
      <c r="BB17" s="267">
        <f t="shared" si="9"/>
        <v>0</v>
      </c>
      <c r="BC17" s="267"/>
      <c r="BD17" s="267"/>
      <c r="BE17" s="267">
        <f>TIC!N20</f>
        <v>0</v>
      </c>
      <c r="BF17" s="267">
        <f>TIC!O20</f>
        <v>0</v>
      </c>
      <c r="BG17" s="267">
        <f t="shared" si="10"/>
        <v>0</v>
      </c>
      <c r="BH17" s="262">
        <f>A17</f>
        <v>7</v>
      </c>
      <c r="BI17" s="263" t="str">
        <f t="shared" si="11"/>
        <v>NÃO TRANSITA</v>
      </c>
      <c r="BJ17" s="263"/>
      <c r="BK17" s="263"/>
      <c r="BL17" s="35">
        <v>7</v>
      </c>
      <c r="BM17" s="30" t="str">
        <f>+D17</f>
        <v>M</v>
      </c>
      <c r="BN17" s="31">
        <f>I17</f>
        <v>0</v>
      </c>
      <c r="BO17" s="31">
        <f>N17</f>
        <v>0</v>
      </c>
      <c r="BP17" s="31">
        <f>S17</f>
        <v>0</v>
      </c>
      <c r="BQ17" s="31">
        <f>X17</f>
        <v>0</v>
      </c>
      <c r="BR17" s="31">
        <f>AC17</f>
        <v>0</v>
      </c>
      <c r="BS17" s="31">
        <f>AH17</f>
        <v>0</v>
      </c>
      <c r="BT17" s="31">
        <f>AM17</f>
        <v>0</v>
      </c>
      <c r="BU17" s="31">
        <f>AR17</f>
        <v>0</v>
      </c>
      <c r="BV17" s="31">
        <f>+AW17</f>
        <v>0</v>
      </c>
      <c r="BW17" s="31">
        <f>+BB17</f>
        <v>0</v>
      </c>
      <c r="BX17" s="31">
        <f>+BG17</f>
        <v>0</v>
      </c>
      <c r="BY17" s="32">
        <f>COUNTIF(BN17:BX17,"&lt;9,5")</f>
        <v>11</v>
      </c>
    </row>
    <row r="18" spans="1:77" ht="18" customHeight="1" thickBot="1">
      <c r="A18" s="33">
        <v>8</v>
      </c>
      <c r="B18" s="25">
        <f>LISTA!B15</f>
        <v>77038</v>
      </c>
      <c r="C18" s="26" t="str">
        <f>LISTA!C15</f>
        <v>ALEXANDRE SEBASTIÃO JÚNIOR ANDRÉ</v>
      </c>
      <c r="D18" s="27" t="str">
        <f>LISTA!D15</f>
        <v>M</v>
      </c>
      <c r="E18" s="34"/>
      <c r="F18" s="34"/>
      <c r="G18" s="267">
        <f>LP!N21</f>
        <v>0</v>
      </c>
      <c r="H18" s="267">
        <f>LP!O21</f>
        <v>0</v>
      </c>
      <c r="I18" s="267">
        <f t="shared" si="0"/>
        <v>0</v>
      </c>
      <c r="J18" s="267"/>
      <c r="K18" s="267"/>
      <c r="L18" s="267">
        <f>ING!N21</f>
        <v>0</v>
      </c>
      <c r="M18" s="267">
        <f>ING!O21</f>
        <v>0</v>
      </c>
      <c r="N18" s="267">
        <f t="shared" si="1"/>
        <v>0</v>
      </c>
      <c r="O18" s="267"/>
      <c r="P18" s="267"/>
      <c r="Q18" s="267">
        <f>FAI!N21</f>
        <v>0</v>
      </c>
      <c r="R18" s="267">
        <f>FAI!O21</f>
        <v>0</v>
      </c>
      <c r="S18" s="267">
        <f t="shared" si="2"/>
        <v>0</v>
      </c>
      <c r="T18" s="267"/>
      <c r="U18" s="267"/>
      <c r="V18" s="267">
        <f>'ED. FISICA'!N21</f>
        <v>0</v>
      </c>
      <c r="W18" s="267">
        <f>'ED. FISICA'!O21</f>
        <v>0</v>
      </c>
      <c r="X18" s="267">
        <f t="shared" si="3"/>
        <v>0</v>
      </c>
      <c r="Y18" s="267"/>
      <c r="Z18" s="267"/>
      <c r="AA18" s="267">
        <f>MAT!N21</f>
        <v>0</v>
      </c>
      <c r="AB18" s="267">
        <f>MAT!O21</f>
        <v>0</v>
      </c>
      <c r="AC18" s="267">
        <f t="shared" si="4"/>
        <v>0</v>
      </c>
      <c r="AD18" s="267"/>
      <c r="AE18" s="267"/>
      <c r="AF18" s="267">
        <f>QUI!N21</f>
        <v>0</v>
      </c>
      <c r="AG18" s="267">
        <f>QUI!O21</f>
        <v>0</v>
      </c>
      <c r="AH18" s="267">
        <f t="shared" si="5"/>
        <v>0</v>
      </c>
      <c r="AI18" s="267"/>
      <c r="AJ18" s="267"/>
      <c r="AK18" s="267">
        <f>FIS!N21</f>
        <v>0</v>
      </c>
      <c r="AL18" s="267">
        <f>FIS!O21</f>
        <v>0</v>
      </c>
      <c r="AM18" s="267">
        <f t="shared" si="6"/>
        <v>0</v>
      </c>
      <c r="AN18" s="267"/>
      <c r="AO18" s="267"/>
      <c r="AP18" s="267">
        <f>OGI!N21</f>
        <v>0</v>
      </c>
      <c r="AQ18" s="267">
        <f>OGI!O21</f>
        <v>0</v>
      </c>
      <c r="AR18" s="267">
        <f t="shared" si="7"/>
        <v>0</v>
      </c>
      <c r="AS18" s="267"/>
      <c r="AT18" s="267"/>
      <c r="AU18" s="267">
        <f>TLP!N21</f>
        <v>0</v>
      </c>
      <c r="AV18" s="267">
        <f>TLP!O21</f>
        <v>0</v>
      </c>
      <c r="AW18" s="267">
        <f t="shared" si="8"/>
        <v>0</v>
      </c>
      <c r="AX18" s="267"/>
      <c r="AY18" s="267"/>
      <c r="AZ18" s="267">
        <f>SEAC!N21</f>
        <v>0</v>
      </c>
      <c r="BA18" s="267">
        <f>SEAC!O21</f>
        <v>0</v>
      </c>
      <c r="BB18" s="267">
        <f t="shared" si="9"/>
        <v>0</v>
      </c>
      <c r="BC18" s="267"/>
      <c r="BD18" s="267"/>
      <c r="BE18" s="267">
        <f>TIC!N21</f>
        <v>0</v>
      </c>
      <c r="BF18" s="267">
        <f>TIC!O21</f>
        <v>0</v>
      </c>
      <c r="BG18" s="267">
        <f t="shared" si="10"/>
        <v>0</v>
      </c>
      <c r="BH18" s="262">
        <f>A18</f>
        <v>8</v>
      </c>
      <c r="BI18" s="263" t="str">
        <f t="shared" si="11"/>
        <v>NÃO TRANSITA</v>
      </c>
      <c r="BJ18" s="263"/>
      <c r="BK18" s="263"/>
      <c r="BL18" s="35">
        <v>8</v>
      </c>
      <c r="BM18" s="30" t="str">
        <f>+D18</f>
        <v>M</v>
      </c>
      <c r="BN18" s="31">
        <f>I18</f>
        <v>0</v>
      </c>
      <c r="BO18" s="31">
        <f>N18</f>
        <v>0</v>
      </c>
      <c r="BP18" s="31">
        <f>S18</f>
        <v>0</v>
      </c>
      <c r="BQ18" s="31">
        <f>X18</f>
        <v>0</v>
      </c>
      <c r="BR18" s="31">
        <f>AC18</f>
        <v>0</v>
      </c>
      <c r="BS18" s="31">
        <f>AH18</f>
        <v>0</v>
      </c>
      <c r="BT18" s="31">
        <f>AM18</f>
        <v>0</v>
      </c>
      <c r="BU18" s="31">
        <f>AR18</f>
        <v>0</v>
      </c>
      <c r="BV18" s="31">
        <f>+AW18</f>
        <v>0</v>
      </c>
      <c r="BW18" s="31">
        <f>+BB18</f>
        <v>0</v>
      </c>
      <c r="BX18" s="31">
        <f>+BG18</f>
        <v>0</v>
      </c>
      <c r="BY18" s="32">
        <f>COUNTIF(BN18:BX18,"&lt;9,5")</f>
        <v>11</v>
      </c>
    </row>
    <row r="19" spans="1:77" ht="18" customHeight="1" thickBot="1">
      <c r="A19" s="33">
        <v>9</v>
      </c>
      <c r="B19" s="25">
        <f>LISTA!B16</f>
        <v>77039</v>
      </c>
      <c r="C19" s="26" t="str">
        <f>LISTA!C16</f>
        <v xml:space="preserve">ANTÓNIO BALTAZAR PEDRO </v>
      </c>
      <c r="D19" s="27" t="str">
        <f>LISTA!D16</f>
        <v>M</v>
      </c>
      <c r="E19" s="34"/>
      <c r="F19" s="34"/>
      <c r="G19" s="267">
        <f>LP!N22</f>
        <v>0</v>
      </c>
      <c r="H19" s="267">
        <f>LP!O22</f>
        <v>0</v>
      </c>
      <c r="I19" s="267">
        <f t="shared" si="0"/>
        <v>0</v>
      </c>
      <c r="J19" s="267"/>
      <c r="K19" s="267"/>
      <c r="L19" s="267">
        <f>ING!N22</f>
        <v>0</v>
      </c>
      <c r="M19" s="267">
        <f>ING!O22</f>
        <v>0</v>
      </c>
      <c r="N19" s="267">
        <f t="shared" si="1"/>
        <v>0</v>
      </c>
      <c r="O19" s="267"/>
      <c r="P19" s="267"/>
      <c r="Q19" s="267">
        <f>FAI!N22</f>
        <v>0</v>
      </c>
      <c r="R19" s="267">
        <f>FAI!O22</f>
        <v>0</v>
      </c>
      <c r="S19" s="267">
        <f t="shared" si="2"/>
        <v>0</v>
      </c>
      <c r="T19" s="267"/>
      <c r="U19" s="267"/>
      <c r="V19" s="267">
        <f>'ED. FISICA'!N22</f>
        <v>0</v>
      </c>
      <c r="W19" s="267">
        <f>'ED. FISICA'!O22</f>
        <v>0</v>
      </c>
      <c r="X19" s="267">
        <f t="shared" si="3"/>
        <v>0</v>
      </c>
      <c r="Y19" s="267"/>
      <c r="Z19" s="267"/>
      <c r="AA19" s="267">
        <f>MAT!N22</f>
        <v>0</v>
      </c>
      <c r="AB19" s="267">
        <f>MAT!O22</f>
        <v>0</v>
      </c>
      <c r="AC19" s="267">
        <f t="shared" si="4"/>
        <v>0</v>
      </c>
      <c r="AD19" s="267"/>
      <c r="AE19" s="267"/>
      <c r="AF19" s="267">
        <f>QUI!N22</f>
        <v>0</v>
      </c>
      <c r="AG19" s="267">
        <f>QUI!O22</f>
        <v>0</v>
      </c>
      <c r="AH19" s="267">
        <f t="shared" si="5"/>
        <v>0</v>
      </c>
      <c r="AI19" s="267"/>
      <c r="AJ19" s="267"/>
      <c r="AK19" s="267">
        <f>FIS!N22</f>
        <v>0</v>
      </c>
      <c r="AL19" s="267">
        <f>FIS!O22</f>
        <v>0</v>
      </c>
      <c r="AM19" s="267">
        <f t="shared" si="6"/>
        <v>0</v>
      </c>
      <c r="AN19" s="267"/>
      <c r="AO19" s="267"/>
      <c r="AP19" s="267">
        <f>OGI!N22</f>
        <v>0</v>
      </c>
      <c r="AQ19" s="267">
        <f>OGI!O22</f>
        <v>0</v>
      </c>
      <c r="AR19" s="267">
        <f t="shared" si="7"/>
        <v>0</v>
      </c>
      <c r="AS19" s="267"/>
      <c r="AT19" s="267"/>
      <c r="AU19" s="267">
        <f>TLP!N22</f>
        <v>0</v>
      </c>
      <c r="AV19" s="267">
        <f>TLP!O22</f>
        <v>0</v>
      </c>
      <c r="AW19" s="267">
        <f t="shared" si="8"/>
        <v>0</v>
      </c>
      <c r="AX19" s="267"/>
      <c r="AY19" s="267"/>
      <c r="AZ19" s="267">
        <f>SEAC!N22</f>
        <v>0</v>
      </c>
      <c r="BA19" s="267">
        <f>SEAC!O22</f>
        <v>0</v>
      </c>
      <c r="BB19" s="267">
        <f t="shared" si="9"/>
        <v>0</v>
      </c>
      <c r="BC19" s="267"/>
      <c r="BD19" s="267"/>
      <c r="BE19" s="267">
        <f>TIC!N22</f>
        <v>0</v>
      </c>
      <c r="BF19" s="267">
        <f>TIC!O22</f>
        <v>0</v>
      </c>
      <c r="BG19" s="267">
        <f t="shared" si="10"/>
        <v>0</v>
      </c>
      <c r="BH19" s="262">
        <f>A19</f>
        <v>9</v>
      </c>
      <c r="BI19" s="263" t="str">
        <f t="shared" si="11"/>
        <v>NÃO TRANSITA</v>
      </c>
      <c r="BJ19" s="263"/>
      <c r="BK19" s="263"/>
      <c r="BL19" s="35">
        <v>9</v>
      </c>
      <c r="BM19" s="30" t="str">
        <f>+D19</f>
        <v>M</v>
      </c>
      <c r="BN19" s="31">
        <f>I19</f>
        <v>0</v>
      </c>
      <c r="BO19" s="31">
        <f>N19</f>
        <v>0</v>
      </c>
      <c r="BP19" s="31">
        <f>S19</f>
        <v>0</v>
      </c>
      <c r="BQ19" s="31">
        <f>X19</f>
        <v>0</v>
      </c>
      <c r="BR19" s="31">
        <f>AC19</f>
        <v>0</v>
      </c>
      <c r="BS19" s="31">
        <f>AH19</f>
        <v>0</v>
      </c>
      <c r="BT19" s="31">
        <f>AM19</f>
        <v>0</v>
      </c>
      <c r="BU19" s="31">
        <f>AR19</f>
        <v>0</v>
      </c>
      <c r="BV19" s="31">
        <f>+AW19</f>
        <v>0</v>
      </c>
      <c r="BW19" s="31">
        <f>+BB19</f>
        <v>0</v>
      </c>
      <c r="BX19" s="31">
        <f>+BG19</f>
        <v>0</v>
      </c>
      <c r="BY19" s="32">
        <f>COUNTIF(BN19:BX19,"&lt;9,5")</f>
        <v>11</v>
      </c>
    </row>
    <row r="20" spans="1:77" ht="18" customHeight="1" thickBot="1">
      <c r="A20" s="33">
        <v>10</v>
      </c>
      <c r="B20" s="25">
        <f>LISTA!B17</f>
        <v>77040</v>
      </c>
      <c r="C20" s="26" t="str">
        <f>LISTA!C17</f>
        <v>BENVIDA SILVANA UNO VALERIANO</v>
      </c>
      <c r="D20" s="27" t="str">
        <f>LISTA!D17</f>
        <v>F</v>
      </c>
      <c r="E20" s="34"/>
      <c r="F20" s="34"/>
      <c r="G20" s="267">
        <f>LP!N23</f>
        <v>0</v>
      </c>
      <c r="H20" s="267">
        <f>LP!O23</f>
        <v>0</v>
      </c>
      <c r="I20" s="267">
        <f t="shared" si="0"/>
        <v>0</v>
      </c>
      <c r="J20" s="267"/>
      <c r="K20" s="267"/>
      <c r="L20" s="267">
        <f>ING!N23</f>
        <v>0</v>
      </c>
      <c r="M20" s="267">
        <f>ING!O23</f>
        <v>0</v>
      </c>
      <c r="N20" s="267">
        <f t="shared" si="1"/>
        <v>0</v>
      </c>
      <c r="O20" s="267"/>
      <c r="P20" s="267"/>
      <c r="Q20" s="267">
        <f>FAI!N23</f>
        <v>0</v>
      </c>
      <c r="R20" s="267">
        <f>FAI!O23</f>
        <v>0</v>
      </c>
      <c r="S20" s="267">
        <f t="shared" si="2"/>
        <v>0</v>
      </c>
      <c r="T20" s="267"/>
      <c r="U20" s="267"/>
      <c r="V20" s="267">
        <f>'ED. FISICA'!N23</f>
        <v>0</v>
      </c>
      <c r="W20" s="267">
        <f>'ED. FISICA'!O23</f>
        <v>0</v>
      </c>
      <c r="X20" s="267">
        <f t="shared" si="3"/>
        <v>0</v>
      </c>
      <c r="Y20" s="267"/>
      <c r="Z20" s="267"/>
      <c r="AA20" s="267">
        <f>MAT!N23</f>
        <v>0</v>
      </c>
      <c r="AB20" s="267">
        <f>MAT!O23</f>
        <v>0</v>
      </c>
      <c r="AC20" s="267">
        <f t="shared" si="4"/>
        <v>0</v>
      </c>
      <c r="AD20" s="267"/>
      <c r="AE20" s="267"/>
      <c r="AF20" s="267">
        <f>QUI!N23</f>
        <v>0</v>
      </c>
      <c r="AG20" s="267">
        <f>QUI!O23</f>
        <v>0</v>
      </c>
      <c r="AH20" s="267">
        <f t="shared" si="5"/>
        <v>0</v>
      </c>
      <c r="AI20" s="267"/>
      <c r="AJ20" s="267"/>
      <c r="AK20" s="267">
        <f>FIS!N23</f>
        <v>0</v>
      </c>
      <c r="AL20" s="267">
        <f>FIS!O23</f>
        <v>0</v>
      </c>
      <c r="AM20" s="267">
        <f t="shared" si="6"/>
        <v>0</v>
      </c>
      <c r="AN20" s="267"/>
      <c r="AO20" s="267"/>
      <c r="AP20" s="267">
        <f>OGI!N23</f>
        <v>0</v>
      </c>
      <c r="AQ20" s="267">
        <f>OGI!O23</f>
        <v>0</v>
      </c>
      <c r="AR20" s="267">
        <f t="shared" si="7"/>
        <v>0</v>
      </c>
      <c r="AS20" s="267"/>
      <c r="AT20" s="267"/>
      <c r="AU20" s="267">
        <f>TLP!N23</f>
        <v>0</v>
      </c>
      <c r="AV20" s="267">
        <f>TLP!O23</f>
        <v>0</v>
      </c>
      <c r="AW20" s="267">
        <f t="shared" si="8"/>
        <v>0</v>
      </c>
      <c r="AX20" s="267"/>
      <c r="AY20" s="267"/>
      <c r="AZ20" s="267">
        <f>SEAC!N23</f>
        <v>0</v>
      </c>
      <c r="BA20" s="267">
        <f>SEAC!O23</f>
        <v>0</v>
      </c>
      <c r="BB20" s="267">
        <f t="shared" si="9"/>
        <v>0</v>
      </c>
      <c r="BC20" s="267"/>
      <c r="BD20" s="267"/>
      <c r="BE20" s="267">
        <f>TIC!N23</f>
        <v>0</v>
      </c>
      <c r="BF20" s="267">
        <f>TIC!O23</f>
        <v>0</v>
      </c>
      <c r="BG20" s="267">
        <f t="shared" si="10"/>
        <v>0</v>
      </c>
      <c r="BH20" s="262">
        <f>A20</f>
        <v>10</v>
      </c>
      <c r="BI20" s="263" t="str">
        <f t="shared" si="11"/>
        <v>NÃO TRANSITA</v>
      </c>
      <c r="BJ20" s="263"/>
      <c r="BK20" s="263"/>
      <c r="BL20" s="35">
        <v>10</v>
      </c>
      <c r="BM20" s="30" t="str">
        <f>+D20</f>
        <v>F</v>
      </c>
      <c r="BN20" s="31">
        <f>I20</f>
        <v>0</v>
      </c>
      <c r="BO20" s="31">
        <f>N20</f>
        <v>0</v>
      </c>
      <c r="BP20" s="31">
        <f>S20</f>
        <v>0</v>
      </c>
      <c r="BQ20" s="31">
        <f>X20</f>
        <v>0</v>
      </c>
      <c r="BR20" s="31">
        <f>AC20</f>
        <v>0</v>
      </c>
      <c r="BS20" s="31">
        <f>AH20</f>
        <v>0</v>
      </c>
      <c r="BT20" s="31">
        <f>AM20</f>
        <v>0</v>
      </c>
      <c r="BU20" s="31">
        <f>AR20</f>
        <v>0</v>
      </c>
      <c r="BV20" s="31">
        <f>+AW20</f>
        <v>0</v>
      </c>
      <c r="BW20" s="31">
        <f>+BB20</f>
        <v>0</v>
      </c>
      <c r="BX20" s="31">
        <f>+BG20</f>
        <v>0</v>
      </c>
      <c r="BY20" s="32">
        <f>COUNTIF(BN20:BX20,"&lt;9,5")</f>
        <v>11</v>
      </c>
    </row>
    <row r="21" spans="1:77" ht="18" customHeight="1" thickBot="1">
      <c r="A21" s="33">
        <v>11</v>
      </c>
      <c r="B21" s="25">
        <f>LISTA!B18</f>
        <v>77041</v>
      </c>
      <c r="C21" s="26" t="str">
        <f>LISTA!C18</f>
        <v>CAETANO ERNESTO ALBERTO</v>
      </c>
      <c r="D21" s="27" t="str">
        <f>LISTA!D18</f>
        <v>M</v>
      </c>
      <c r="E21" s="34"/>
      <c r="F21" s="34"/>
      <c r="G21" s="267">
        <f>LP!N24</f>
        <v>0</v>
      </c>
      <c r="H21" s="267">
        <f>LP!O24</f>
        <v>0</v>
      </c>
      <c r="I21" s="267">
        <f t="shared" si="0"/>
        <v>0</v>
      </c>
      <c r="J21" s="267"/>
      <c r="K21" s="267"/>
      <c r="L21" s="267">
        <f>ING!N24</f>
        <v>0</v>
      </c>
      <c r="M21" s="267">
        <f>ING!O24</f>
        <v>0</v>
      </c>
      <c r="N21" s="267">
        <f t="shared" si="1"/>
        <v>0</v>
      </c>
      <c r="O21" s="267"/>
      <c r="P21" s="267"/>
      <c r="Q21" s="267">
        <f>FAI!N24</f>
        <v>0</v>
      </c>
      <c r="R21" s="267">
        <f>FAI!O24</f>
        <v>0</v>
      </c>
      <c r="S21" s="267">
        <f t="shared" si="2"/>
        <v>0</v>
      </c>
      <c r="T21" s="267"/>
      <c r="U21" s="267"/>
      <c r="V21" s="267">
        <f>'ED. FISICA'!N24</f>
        <v>0</v>
      </c>
      <c r="W21" s="267">
        <f>'ED. FISICA'!O24</f>
        <v>0</v>
      </c>
      <c r="X21" s="267">
        <f t="shared" si="3"/>
        <v>0</v>
      </c>
      <c r="Y21" s="267"/>
      <c r="Z21" s="267"/>
      <c r="AA21" s="267">
        <f>MAT!N24</f>
        <v>0</v>
      </c>
      <c r="AB21" s="267">
        <f>MAT!O24</f>
        <v>0</v>
      </c>
      <c r="AC21" s="267">
        <f t="shared" si="4"/>
        <v>0</v>
      </c>
      <c r="AD21" s="267"/>
      <c r="AE21" s="267"/>
      <c r="AF21" s="267">
        <f>QUI!N24</f>
        <v>0</v>
      </c>
      <c r="AG21" s="267">
        <f>QUI!O24</f>
        <v>0</v>
      </c>
      <c r="AH21" s="267">
        <f t="shared" si="5"/>
        <v>0</v>
      </c>
      <c r="AI21" s="267"/>
      <c r="AJ21" s="267"/>
      <c r="AK21" s="267">
        <f>FIS!N24</f>
        <v>0</v>
      </c>
      <c r="AL21" s="267">
        <f>FIS!O24</f>
        <v>0</v>
      </c>
      <c r="AM21" s="267">
        <f t="shared" si="6"/>
        <v>0</v>
      </c>
      <c r="AN21" s="267"/>
      <c r="AO21" s="267"/>
      <c r="AP21" s="267">
        <f>OGI!N24</f>
        <v>0</v>
      </c>
      <c r="AQ21" s="267">
        <f>OGI!O24</f>
        <v>0</v>
      </c>
      <c r="AR21" s="267">
        <f t="shared" si="7"/>
        <v>0</v>
      </c>
      <c r="AS21" s="267"/>
      <c r="AT21" s="267"/>
      <c r="AU21" s="267">
        <f>TLP!N24</f>
        <v>0</v>
      </c>
      <c r="AV21" s="267">
        <f>TLP!O24</f>
        <v>0</v>
      </c>
      <c r="AW21" s="267">
        <f t="shared" si="8"/>
        <v>0</v>
      </c>
      <c r="AX21" s="267"/>
      <c r="AY21" s="267"/>
      <c r="AZ21" s="267">
        <f>SEAC!N24</f>
        <v>0</v>
      </c>
      <c r="BA21" s="267">
        <f>SEAC!O24</f>
        <v>0</v>
      </c>
      <c r="BB21" s="267">
        <f t="shared" si="9"/>
        <v>0</v>
      </c>
      <c r="BC21" s="267"/>
      <c r="BD21" s="267"/>
      <c r="BE21" s="267">
        <f>TIC!N24</f>
        <v>0</v>
      </c>
      <c r="BF21" s="267">
        <f>TIC!O24</f>
        <v>0</v>
      </c>
      <c r="BG21" s="267">
        <f t="shared" si="10"/>
        <v>0</v>
      </c>
      <c r="BH21" s="262">
        <f>A21</f>
        <v>11</v>
      </c>
      <c r="BI21" s="263" t="str">
        <f t="shared" si="11"/>
        <v>NÃO TRANSITA</v>
      </c>
      <c r="BJ21" s="263"/>
      <c r="BK21" s="263"/>
      <c r="BL21" s="35">
        <v>11</v>
      </c>
      <c r="BM21" s="30" t="str">
        <f>+D21</f>
        <v>M</v>
      </c>
      <c r="BN21" s="31">
        <f>I21</f>
        <v>0</v>
      </c>
      <c r="BO21" s="31">
        <f>N21</f>
        <v>0</v>
      </c>
      <c r="BP21" s="31">
        <f>S21</f>
        <v>0</v>
      </c>
      <c r="BQ21" s="31">
        <f>X21</f>
        <v>0</v>
      </c>
      <c r="BR21" s="31">
        <f>AC21</f>
        <v>0</v>
      </c>
      <c r="BS21" s="31">
        <f>AH21</f>
        <v>0</v>
      </c>
      <c r="BT21" s="31">
        <f>AM21</f>
        <v>0</v>
      </c>
      <c r="BU21" s="31">
        <f>AR21</f>
        <v>0</v>
      </c>
      <c r="BV21" s="31">
        <f>+AW21</f>
        <v>0</v>
      </c>
      <c r="BW21" s="31">
        <f>+BB21</f>
        <v>0</v>
      </c>
      <c r="BX21" s="31">
        <f>+BG21</f>
        <v>0</v>
      </c>
      <c r="BY21" s="32">
        <f>COUNTIF(BN21:BX21,"&lt;9,5")</f>
        <v>11</v>
      </c>
    </row>
    <row r="22" spans="1:77" ht="18" customHeight="1" thickBot="1">
      <c r="A22" s="33">
        <v>12</v>
      </c>
      <c r="B22" s="25">
        <f>LISTA!B19</f>
        <v>77042</v>
      </c>
      <c r="C22" s="26" t="str">
        <f>LISTA!C19</f>
        <v>CAROLINA MISSONGO AGOSTINHO</v>
      </c>
      <c r="D22" s="27" t="str">
        <f>LISTA!D19</f>
        <v>F</v>
      </c>
      <c r="E22" s="34"/>
      <c r="F22" s="34"/>
      <c r="G22" s="267">
        <f>LP!N25</f>
        <v>0</v>
      </c>
      <c r="H22" s="267">
        <f>LP!O25</f>
        <v>0</v>
      </c>
      <c r="I22" s="267">
        <f t="shared" si="0"/>
        <v>0</v>
      </c>
      <c r="J22" s="267"/>
      <c r="K22" s="267"/>
      <c r="L22" s="267">
        <f>ING!N25</f>
        <v>0</v>
      </c>
      <c r="M22" s="267">
        <f>ING!O25</f>
        <v>0</v>
      </c>
      <c r="N22" s="267">
        <f t="shared" si="1"/>
        <v>0</v>
      </c>
      <c r="O22" s="267"/>
      <c r="P22" s="267"/>
      <c r="Q22" s="267">
        <f>FAI!N25</f>
        <v>0</v>
      </c>
      <c r="R22" s="267">
        <f>FAI!O25</f>
        <v>0</v>
      </c>
      <c r="S22" s="267">
        <f t="shared" si="2"/>
        <v>0</v>
      </c>
      <c r="T22" s="267"/>
      <c r="U22" s="267"/>
      <c r="V22" s="267">
        <f>'ED. FISICA'!N25</f>
        <v>0</v>
      </c>
      <c r="W22" s="267">
        <f>'ED. FISICA'!O25</f>
        <v>0</v>
      </c>
      <c r="X22" s="267">
        <f t="shared" si="3"/>
        <v>0</v>
      </c>
      <c r="Y22" s="267"/>
      <c r="Z22" s="267"/>
      <c r="AA22" s="267">
        <f>MAT!N25</f>
        <v>0</v>
      </c>
      <c r="AB22" s="267">
        <f>MAT!O25</f>
        <v>0</v>
      </c>
      <c r="AC22" s="267">
        <f t="shared" si="4"/>
        <v>0</v>
      </c>
      <c r="AD22" s="267"/>
      <c r="AE22" s="267"/>
      <c r="AF22" s="267">
        <f>QUI!N25</f>
        <v>0</v>
      </c>
      <c r="AG22" s="267">
        <f>QUI!O25</f>
        <v>0</v>
      </c>
      <c r="AH22" s="267">
        <f t="shared" si="5"/>
        <v>0</v>
      </c>
      <c r="AI22" s="267"/>
      <c r="AJ22" s="267"/>
      <c r="AK22" s="267">
        <f>FIS!N25</f>
        <v>0</v>
      </c>
      <c r="AL22" s="267">
        <f>FIS!O25</f>
        <v>0</v>
      </c>
      <c r="AM22" s="267">
        <f t="shared" si="6"/>
        <v>0</v>
      </c>
      <c r="AN22" s="267"/>
      <c r="AO22" s="267"/>
      <c r="AP22" s="267">
        <f>OGI!N25</f>
        <v>0</v>
      </c>
      <c r="AQ22" s="267">
        <f>OGI!O25</f>
        <v>0</v>
      </c>
      <c r="AR22" s="267">
        <f t="shared" si="7"/>
        <v>0</v>
      </c>
      <c r="AS22" s="267"/>
      <c r="AT22" s="267"/>
      <c r="AU22" s="267">
        <f>TLP!N25</f>
        <v>0</v>
      </c>
      <c r="AV22" s="267">
        <f>TLP!O25</f>
        <v>0</v>
      </c>
      <c r="AW22" s="267">
        <f t="shared" si="8"/>
        <v>0</v>
      </c>
      <c r="AX22" s="267"/>
      <c r="AY22" s="267"/>
      <c r="AZ22" s="267">
        <f>SEAC!N25</f>
        <v>0</v>
      </c>
      <c r="BA22" s="267">
        <f>SEAC!O25</f>
        <v>0</v>
      </c>
      <c r="BB22" s="267">
        <f t="shared" si="9"/>
        <v>0</v>
      </c>
      <c r="BC22" s="267"/>
      <c r="BD22" s="267"/>
      <c r="BE22" s="267">
        <f>TIC!N25</f>
        <v>0</v>
      </c>
      <c r="BF22" s="267">
        <f>TIC!O25</f>
        <v>0</v>
      </c>
      <c r="BG22" s="267">
        <f t="shared" si="10"/>
        <v>0</v>
      </c>
      <c r="BH22" s="262">
        <f>A22</f>
        <v>12</v>
      </c>
      <c r="BI22" s="263" t="str">
        <f t="shared" si="11"/>
        <v>NÃO TRANSITA</v>
      </c>
      <c r="BJ22" s="263"/>
      <c r="BK22" s="263"/>
      <c r="BL22" s="35">
        <v>12</v>
      </c>
      <c r="BM22" s="30" t="str">
        <f>+D22</f>
        <v>F</v>
      </c>
      <c r="BN22" s="31">
        <f>I22</f>
        <v>0</v>
      </c>
      <c r="BO22" s="31">
        <f>N22</f>
        <v>0</v>
      </c>
      <c r="BP22" s="31">
        <f>S22</f>
        <v>0</v>
      </c>
      <c r="BQ22" s="31">
        <f>X22</f>
        <v>0</v>
      </c>
      <c r="BR22" s="31">
        <f>AC22</f>
        <v>0</v>
      </c>
      <c r="BS22" s="31">
        <f>AH22</f>
        <v>0</v>
      </c>
      <c r="BT22" s="31">
        <f>AM22</f>
        <v>0</v>
      </c>
      <c r="BU22" s="31">
        <f>AR22</f>
        <v>0</v>
      </c>
      <c r="BV22" s="31">
        <f>+AW22</f>
        <v>0</v>
      </c>
      <c r="BW22" s="31">
        <f>+BB22</f>
        <v>0</v>
      </c>
      <c r="BX22" s="31">
        <f>+BG22</f>
        <v>0</v>
      </c>
      <c r="BY22" s="32">
        <f>COUNTIF(BN22:BX22,"&lt;9,5")</f>
        <v>11</v>
      </c>
    </row>
    <row r="23" spans="1:77" ht="18" customHeight="1" thickBot="1">
      <c r="A23" s="33">
        <v>13</v>
      </c>
      <c r="B23" s="25">
        <f>LISTA!B20</f>
        <v>77043</v>
      </c>
      <c r="C23" s="26" t="str">
        <f>LISTA!C20</f>
        <v xml:space="preserve">CIFERCIANO AUGUSTO GRAÇA MIGUEL </v>
      </c>
      <c r="D23" s="27" t="str">
        <f>LISTA!D20</f>
        <v>M</v>
      </c>
      <c r="E23" s="34"/>
      <c r="F23" s="34"/>
      <c r="G23" s="267">
        <f>LP!N26</f>
        <v>0</v>
      </c>
      <c r="H23" s="267">
        <f>LP!O26</f>
        <v>0</v>
      </c>
      <c r="I23" s="267">
        <f t="shared" si="0"/>
        <v>0</v>
      </c>
      <c r="J23" s="267"/>
      <c r="K23" s="267"/>
      <c r="L23" s="267">
        <f>ING!N26</f>
        <v>0</v>
      </c>
      <c r="M23" s="267">
        <f>ING!O26</f>
        <v>0</v>
      </c>
      <c r="N23" s="267">
        <f t="shared" si="1"/>
        <v>0</v>
      </c>
      <c r="O23" s="267"/>
      <c r="P23" s="267"/>
      <c r="Q23" s="267">
        <f>FAI!N26</f>
        <v>0</v>
      </c>
      <c r="R23" s="267">
        <f>FAI!O26</f>
        <v>0</v>
      </c>
      <c r="S23" s="267">
        <f t="shared" si="2"/>
        <v>0</v>
      </c>
      <c r="T23" s="267"/>
      <c r="U23" s="267"/>
      <c r="V23" s="267">
        <f>'ED. FISICA'!N26</f>
        <v>0</v>
      </c>
      <c r="W23" s="267">
        <f>'ED. FISICA'!O26</f>
        <v>0</v>
      </c>
      <c r="X23" s="267">
        <f t="shared" si="3"/>
        <v>0</v>
      </c>
      <c r="Y23" s="267"/>
      <c r="Z23" s="267"/>
      <c r="AA23" s="267">
        <f>MAT!N26</f>
        <v>0</v>
      </c>
      <c r="AB23" s="267">
        <f>MAT!O26</f>
        <v>0</v>
      </c>
      <c r="AC23" s="267">
        <f t="shared" si="4"/>
        <v>0</v>
      </c>
      <c r="AD23" s="267"/>
      <c r="AE23" s="267"/>
      <c r="AF23" s="267">
        <f>QUI!N26</f>
        <v>0</v>
      </c>
      <c r="AG23" s="267">
        <f>QUI!O26</f>
        <v>0</v>
      </c>
      <c r="AH23" s="267">
        <f t="shared" si="5"/>
        <v>0</v>
      </c>
      <c r="AI23" s="267"/>
      <c r="AJ23" s="267"/>
      <c r="AK23" s="267">
        <f>FIS!N26</f>
        <v>0</v>
      </c>
      <c r="AL23" s="267">
        <f>FIS!O26</f>
        <v>0</v>
      </c>
      <c r="AM23" s="267">
        <f t="shared" si="6"/>
        <v>0</v>
      </c>
      <c r="AN23" s="267"/>
      <c r="AO23" s="267"/>
      <c r="AP23" s="267">
        <f>OGI!N26</f>
        <v>0</v>
      </c>
      <c r="AQ23" s="267">
        <f>OGI!O26</f>
        <v>0</v>
      </c>
      <c r="AR23" s="267">
        <f t="shared" si="7"/>
        <v>0</v>
      </c>
      <c r="AS23" s="267"/>
      <c r="AT23" s="267"/>
      <c r="AU23" s="267">
        <f>TLP!N26</f>
        <v>0</v>
      </c>
      <c r="AV23" s="267">
        <f>TLP!O26</f>
        <v>0</v>
      </c>
      <c r="AW23" s="267">
        <f t="shared" si="8"/>
        <v>0</v>
      </c>
      <c r="AX23" s="267"/>
      <c r="AY23" s="267"/>
      <c r="AZ23" s="267">
        <f>SEAC!N26</f>
        <v>0</v>
      </c>
      <c r="BA23" s="267">
        <f>SEAC!O26</f>
        <v>0</v>
      </c>
      <c r="BB23" s="267">
        <f t="shared" si="9"/>
        <v>0</v>
      </c>
      <c r="BC23" s="267"/>
      <c r="BD23" s="267"/>
      <c r="BE23" s="267">
        <f>TIC!N26</f>
        <v>0</v>
      </c>
      <c r="BF23" s="267">
        <f>TIC!O26</f>
        <v>0</v>
      </c>
      <c r="BG23" s="267">
        <f t="shared" si="10"/>
        <v>0</v>
      </c>
      <c r="BH23" s="262">
        <f>A23</f>
        <v>13</v>
      </c>
      <c r="BI23" s="263" t="str">
        <f t="shared" si="11"/>
        <v>NÃO TRANSITA</v>
      </c>
      <c r="BJ23" s="263"/>
      <c r="BK23" s="263"/>
      <c r="BL23" s="35">
        <v>13</v>
      </c>
      <c r="BM23" s="30" t="str">
        <f>+D23</f>
        <v>M</v>
      </c>
      <c r="BN23" s="31">
        <f>I23</f>
        <v>0</v>
      </c>
      <c r="BO23" s="31">
        <f>N23</f>
        <v>0</v>
      </c>
      <c r="BP23" s="31">
        <f>S23</f>
        <v>0</v>
      </c>
      <c r="BQ23" s="31">
        <f>X23</f>
        <v>0</v>
      </c>
      <c r="BR23" s="31">
        <f>AC23</f>
        <v>0</v>
      </c>
      <c r="BS23" s="31">
        <f>AH23</f>
        <v>0</v>
      </c>
      <c r="BT23" s="31">
        <f>AM23</f>
        <v>0</v>
      </c>
      <c r="BU23" s="31">
        <f>AR23</f>
        <v>0</v>
      </c>
      <c r="BV23" s="31">
        <f>+AW23</f>
        <v>0</v>
      </c>
      <c r="BW23" s="31">
        <f>+BB23</f>
        <v>0</v>
      </c>
      <c r="BX23" s="31">
        <f>+BG23</f>
        <v>0</v>
      </c>
      <c r="BY23" s="32">
        <f>COUNTIF(BN23:BX23,"&lt;9,5")</f>
        <v>11</v>
      </c>
    </row>
    <row r="24" spans="1:77" ht="18" customHeight="1" thickBot="1">
      <c r="A24" s="33">
        <v>14</v>
      </c>
      <c r="B24" s="25">
        <f>LISTA!B21</f>
        <v>77044</v>
      </c>
      <c r="C24" s="26" t="str">
        <f>LISTA!C21</f>
        <v>CLÉUSIA LOURENÇO ANTÓNIO</v>
      </c>
      <c r="D24" s="27" t="str">
        <f>LISTA!D21</f>
        <v>F</v>
      </c>
      <c r="E24" s="34"/>
      <c r="F24" s="34"/>
      <c r="G24" s="267">
        <f>LP!N27</f>
        <v>0</v>
      </c>
      <c r="H24" s="267">
        <f>LP!O27</f>
        <v>0</v>
      </c>
      <c r="I24" s="267">
        <f t="shared" si="0"/>
        <v>0</v>
      </c>
      <c r="J24" s="267"/>
      <c r="K24" s="267"/>
      <c r="L24" s="267">
        <f>ING!N27</f>
        <v>0</v>
      </c>
      <c r="M24" s="267">
        <f>ING!O27</f>
        <v>0</v>
      </c>
      <c r="N24" s="267">
        <f t="shared" si="1"/>
        <v>0</v>
      </c>
      <c r="O24" s="267"/>
      <c r="P24" s="267"/>
      <c r="Q24" s="267">
        <f>FAI!N27</f>
        <v>0</v>
      </c>
      <c r="R24" s="267">
        <f>FAI!O27</f>
        <v>0</v>
      </c>
      <c r="S24" s="267">
        <f t="shared" si="2"/>
        <v>0</v>
      </c>
      <c r="T24" s="267"/>
      <c r="U24" s="267"/>
      <c r="V24" s="267">
        <f>'ED. FISICA'!N27</f>
        <v>0</v>
      </c>
      <c r="W24" s="267">
        <f>'ED. FISICA'!O27</f>
        <v>0</v>
      </c>
      <c r="X24" s="267">
        <f t="shared" si="3"/>
        <v>0</v>
      </c>
      <c r="Y24" s="267"/>
      <c r="Z24" s="267"/>
      <c r="AA24" s="267">
        <f>MAT!N27</f>
        <v>0</v>
      </c>
      <c r="AB24" s="267">
        <f>MAT!O27</f>
        <v>0</v>
      </c>
      <c r="AC24" s="267">
        <f t="shared" si="4"/>
        <v>0</v>
      </c>
      <c r="AD24" s="267"/>
      <c r="AE24" s="267"/>
      <c r="AF24" s="267">
        <f>QUI!N27</f>
        <v>0</v>
      </c>
      <c r="AG24" s="267">
        <f>QUI!O27</f>
        <v>0</v>
      </c>
      <c r="AH24" s="267">
        <f t="shared" si="5"/>
        <v>0</v>
      </c>
      <c r="AI24" s="267"/>
      <c r="AJ24" s="267"/>
      <c r="AK24" s="267">
        <f>FIS!N27</f>
        <v>0</v>
      </c>
      <c r="AL24" s="267">
        <f>FIS!O27</f>
        <v>0</v>
      </c>
      <c r="AM24" s="267">
        <f t="shared" si="6"/>
        <v>0</v>
      </c>
      <c r="AN24" s="267"/>
      <c r="AO24" s="267"/>
      <c r="AP24" s="267">
        <f>OGI!N27</f>
        <v>0</v>
      </c>
      <c r="AQ24" s="267">
        <f>OGI!O27</f>
        <v>0</v>
      </c>
      <c r="AR24" s="267">
        <f t="shared" si="7"/>
        <v>0</v>
      </c>
      <c r="AS24" s="267"/>
      <c r="AT24" s="267"/>
      <c r="AU24" s="267">
        <f>TLP!N27</f>
        <v>0</v>
      </c>
      <c r="AV24" s="267">
        <f>TLP!O27</f>
        <v>0</v>
      </c>
      <c r="AW24" s="267">
        <f t="shared" si="8"/>
        <v>0</v>
      </c>
      <c r="AX24" s="267"/>
      <c r="AY24" s="267"/>
      <c r="AZ24" s="267">
        <f>SEAC!N27</f>
        <v>0</v>
      </c>
      <c r="BA24" s="267">
        <f>SEAC!O27</f>
        <v>0</v>
      </c>
      <c r="BB24" s="267">
        <f t="shared" si="9"/>
        <v>0</v>
      </c>
      <c r="BC24" s="267"/>
      <c r="BD24" s="267"/>
      <c r="BE24" s="267">
        <f>TIC!N27</f>
        <v>0</v>
      </c>
      <c r="BF24" s="267">
        <f>TIC!O27</f>
        <v>0</v>
      </c>
      <c r="BG24" s="267">
        <f t="shared" si="10"/>
        <v>0</v>
      </c>
      <c r="BH24" s="262">
        <f>A24</f>
        <v>14</v>
      </c>
      <c r="BI24" s="263" t="str">
        <f t="shared" si="11"/>
        <v>NÃO TRANSITA</v>
      </c>
      <c r="BJ24" s="263"/>
      <c r="BK24" s="263"/>
      <c r="BL24" s="35">
        <v>14</v>
      </c>
      <c r="BM24" s="30" t="str">
        <f>+D24</f>
        <v>F</v>
      </c>
      <c r="BN24" s="31">
        <f>I24</f>
        <v>0</v>
      </c>
      <c r="BO24" s="31">
        <f>N24</f>
        <v>0</v>
      </c>
      <c r="BP24" s="31">
        <f>S24</f>
        <v>0</v>
      </c>
      <c r="BQ24" s="31">
        <f>X24</f>
        <v>0</v>
      </c>
      <c r="BR24" s="31">
        <f>AC24</f>
        <v>0</v>
      </c>
      <c r="BS24" s="31">
        <f>AH24</f>
        <v>0</v>
      </c>
      <c r="BT24" s="31">
        <f>AM24</f>
        <v>0</v>
      </c>
      <c r="BU24" s="31">
        <f>AR24</f>
        <v>0</v>
      </c>
      <c r="BV24" s="31">
        <f>+AW24</f>
        <v>0</v>
      </c>
      <c r="BW24" s="31">
        <f>+BB24</f>
        <v>0</v>
      </c>
      <c r="BX24" s="31">
        <f>+BG24</f>
        <v>0</v>
      </c>
      <c r="BY24" s="32">
        <f>COUNTIF(BN24:BX24,"&lt;9,5")</f>
        <v>11</v>
      </c>
    </row>
    <row r="25" spans="1:77" ht="18" customHeight="1" thickBot="1">
      <c r="A25" s="33">
        <v>15</v>
      </c>
      <c r="B25" s="25">
        <f>LISTA!B22</f>
        <v>77045</v>
      </c>
      <c r="C25" s="26" t="str">
        <f>LISTA!C22</f>
        <v>DANIEL NASSONGA BAMBI</v>
      </c>
      <c r="D25" s="27" t="str">
        <f>LISTA!D22</f>
        <v>M</v>
      </c>
      <c r="E25" s="34"/>
      <c r="F25" s="34"/>
      <c r="G25" s="267">
        <f>LP!N28</f>
        <v>0</v>
      </c>
      <c r="H25" s="267">
        <f>LP!O28</f>
        <v>0</v>
      </c>
      <c r="I25" s="267">
        <f t="shared" si="0"/>
        <v>0</v>
      </c>
      <c r="J25" s="267"/>
      <c r="K25" s="267"/>
      <c r="L25" s="267">
        <f>ING!N28</f>
        <v>0</v>
      </c>
      <c r="M25" s="267">
        <f>ING!O28</f>
        <v>0</v>
      </c>
      <c r="N25" s="267">
        <f t="shared" si="1"/>
        <v>0</v>
      </c>
      <c r="O25" s="267"/>
      <c r="P25" s="267"/>
      <c r="Q25" s="267">
        <f>FAI!N28</f>
        <v>0</v>
      </c>
      <c r="R25" s="267">
        <f>FAI!O28</f>
        <v>0</v>
      </c>
      <c r="S25" s="267">
        <f t="shared" si="2"/>
        <v>0</v>
      </c>
      <c r="T25" s="267"/>
      <c r="U25" s="267"/>
      <c r="V25" s="267">
        <f>'ED. FISICA'!N28</f>
        <v>0</v>
      </c>
      <c r="W25" s="267">
        <f>'ED. FISICA'!O28</f>
        <v>0</v>
      </c>
      <c r="X25" s="267">
        <f t="shared" si="3"/>
        <v>0</v>
      </c>
      <c r="Y25" s="267"/>
      <c r="Z25" s="267"/>
      <c r="AA25" s="267">
        <f>MAT!N28</f>
        <v>0</v>
      </c>
      <c r="AB25" s="267">
        <f>MAT!O28</f>
        <v>0</v>
      </c>
      <c r="AC25" s="267">
        <f t="shared" si="4"/>
        <v>0</v>
      </c>
      <c r="AD25" s="267"/>
      <c r="AE25" s="267"/>
      <c r="AF25" s="267">
        <f>QUI!N28</f>
        <v>0</v>
      </c>
      <c r="AG25" s="267">
        <f>QUI!O28</f>
        <v>0</v>
      </c>
      <c r="AH25" s="267">
        <f t="shared" si="5"/>
        <v>0</v>
      </c>
      <c r="AI25" s="267"/>
      <c r="AJ25" s="267"/>
      <c r="AK25" s="267">
        <f>FIS!N28</f>
        <v>0</v>
      </c>
      <c r="AL25" s="267">
        <f>FIS!O28</f>
        <v>0</v>
      </c>
      <c r="AM25" s="267">
        <f t="shared" si="6"/>
        <v>0</v>
      </c>
      <c r="AN25" s="267"/>
      <c r="AO25" s="267"/>
      <c r="AP25" s="267">
        <f>OGI!N28</f>
        <v>0</v>
      </c>
      <c r="AQ25" s="267">
        <f>OGI!O28</f>
        <v>0</v>
      </c>
      <c r="AR25" s="267">
        <f t="shared" si="7"/>
        <v>0</v>
      </c>
      <c r="AS25" s="267"/>
      <c r="AT25" s="267"/>
      <c r="AU25" s="267">
        <f>TLP!N28</f>
        <v>0</v>
      </c>
      <c r="AV25" s="267">
        <f>TLP!O28</f>
        <v>0</v>
      </c>
      <c r="AW25" s="267">
        <f t="shared" si="8"/>
        <v>0</v>
      </c>
      <c r="AX25" s="267"/>
      <c r="AY25" s="267"/>
      <c r="AZ25" s="267">
        <f>SEAC!N28</f>
        <v>0</v>
      </c>
      <c r="BA25" s="267">
        <f>SEAC!O28</f>
        <v>0</v>
      </c>
      <c r="BB25" s="267">
        <f t="shared" si="9"/>
        <v>0</v>
      </c>
      <c r="BC25" s="267"/>
      <c r="BD25" s="267"/>
      <c r="BE25" s="267">
        <f>TIC!N28</f>
        <v>0</v>
      </c>
      <c r="BF25" s="267">
        <f>TIC!O28</f>
        <v>0</v>
      </c>
      <c r="BG25" s="267">
        <f t="shared" si="10"/>
        <v>0</v>
      </c>
      <c r="BH25" s="262">
        <f>A25</f>
        <v>15</v>
      </c>
      <c r="BI25" s="263" t="str">
        <f t="shared" si="11"/>
        <v>NÃO TRANSITA</v>
      </c>
      <c r="BJ25" s="263"/>
      <c r="BK25" s="263"/>
      <c r="BL25" s="35">
        <v>15</v>
      </c>
      <c r="BM25" s="30" t="str">
        <f>+D25</f>
        <v>M</v>
      </c>
      <c r="BN25" s="31">
        <f>I25</f>
        <v>0</v>
      </c>
      <c r="BO25" s="31">
        <f>N25</f>
        <v>0</v>
      </c>
      <c r="BP25" s="31">
        <f>S25</f>
        <v>0</v>
      </c>
      <c r="BQ25" s="31">
        <f>X25</f>
        <v>0</v>
      </c>
      <c r="BR25" s="31">
        <f>AC25</f>
        <v>0</v>
      </c>
      <c r="BS25" s="31">
        <f>AH25</f>
        <v>0</v>
      </c>
      <c r="BT25" s="31">
        <f>AM25</f>
        <v>0</v>
      </c>
      <c r="BU25" s="31">
        <f>AR25</f>
        <v>0</v>
      </c>
      <c r="BV25" s="31">
        <f>+AW25</f>
        <v>0</v>
      </c>
      <c r="BW25" s="31">
        <f>+BB25</f>
        <v>0</v>
      </c>
      <c r="BX25" s="31">
        <f>+BG25</f>
        <v>0</v>
      </c>
      <c r="BY25" s="32">
        <f>COUNTIF(BN25:BX25,"&lt;9,5")</f>
        <v>11</v>
      </c>
    </row>
    <row r="26" spans="1:77" ht="18" customHeight="1" thickBot="1">
      <c r="A26" s="33">
        <v>16</v>
      </c>
      <c r="B26" s="25">
        <f>LISTA!B23</f>
        <v>77046</v>
      </c>
      <c r="C26" s="26" t="str">
        <f>LISTA!C23</f>
        <v>DÁRIO DANIEL KATATA YOPILU</v>
      </c>
      <c r="D26" s="27" t="str">
        <f>LISTA!D23</f>
        <v>M</v>
      </c>
      <c r="E26" s="34"/>
      <c r="F26" s="34"/>
      <c r="G26" s="267">
        <f>LP!N29</f>
        <v>0</v>
      </c>
      <c r="H26" s="267">
        <f>LP!O29</f>
        <v>0</v>
      </c>
      <c r="I26" s="267">
        <f t="shared" si="0"/>
        <v>0</v>
      </c>
      <c r="J26" s="267"/>
      <c r="K26" s="267"/>
      <c r="L26" s="267">
        <f>ING!N29</f>
        <v>0</v>
      </c>
      <c r="M26" s="267">
        <f>ING!O29</f>
        <v>0</v>
      </c>
      <c r="N26" s="267">
        <f t="shared" si="1"/>
        <v>0</v>
      </c>
      <c r="O26" s="267"/>
      <c r="P26" s="267"/>
      <c r="Q26" s="267">
        <f>FAI!N29</f>
        <v>0</v>
      </c>
      <c r="R26" s="267">
        <f>FAI!O29</f>
        <v>0</v>
      </c>
      <c r="S26" s="267">
        <f t="shared" si="2"/>
        <v>0</v>
      </c>
      <c r="T26" s="267"/>
      <c r="U26" s="267"/>
      <c r="V26" s="267">
        <f>'ED. FISICA'!N29</f>
        <v>0</v>
      </c>
      <c r="W26" s="267">
        <f>'ED. FISICA'!O29</f>
        <v>0</v>
      </c>
      <c r="X26" s="267">
        <f t="shared" si="3"/>
        <v>0</v>
      </c>
      <c r="Y26" s="267"/>
      <c r="Z26" s="267"/>
      <c r="AA26" s="267">
        <f>MAT!N29</f>
        <v>0</v>
      </c>
      <c r="AB26" s="267">
        <f>MAT!O29</f>
        <v>0</v>
      </c>
      <c r="AC26" s="267">
        <f t="shared" si="4"/>
        <v>0</v>
      </c>
      <c r="AD26" s="267"/>
      <c r="AE26" s="267"/>
      <c r="AF26" s="267">
        <f>QUI!N29</f>
        <v>0</v>
      </c>
      <c r="AG26" s="267">
        <f>QUI!O29</f>
        <v>0</v>
      </c>
      <c r="AH26" s="267">
        <f t="shared" si="5"/>
        <v>0</v>
      </c>
      <c r="AI26" s="267"/>
      <c r="AJ26" s="267"/>
      <c r="AK26" s="267">
        <f>FIS!N29</f>
        <v>0</v>
      </c>
      <c r="AL26" s="267">
        <f>FIS!O29</f>
        <v>0</v>
      </c>
      <c r="AM26" s="267">
        <f t="shared" si="6"/>
        <v>0</v>
      </c>
      <c r="AN26" s="267"/>
      <c r="AO26" s="267"/>
      <c r="AP26" s="267">
        <f>OGI!N29</f>
        <v>0</v>
      </c>
      <c r="AQ26" s="267">
        <f>OGI!O29</f>
        <v>0</v>
      </c>
      <c r="AR26" s="267">
        <f t="shared" si="7"/>
        <v>0</v>
      </c>
      <c r="AS26" s="267"/>
      <c r="AT26" s="267"/>
      <c r="AU26" s="267">
        <f>TLP!N29</f>
        <v>0</v>
      </c>
      <c r="AV26" s="267">
        <f>TLP!O29</f>
        <v>0</v>
      </c>
      <c r="AW26" s="267">
        <f t="shared" si="8"/>
        <v>0</v>
      </c>
      <c r="AX26" s="267"/>
      <c r="AY26" s="267"/>
      <c r="AZ26" s="267">
        <f>SEAC!N29</f>
        <v>0</v>
      </c>
      <c r="BA26" s="267">
        <f>SEAC!O29</f>
        <v>0</v>
      </c>
      <c r="BB26" s="267">
        <f t="shared" si="9"/>
        <v>0</v>
      </c>
      <c r="BC26" s="267"/>
      <c r="BD26" s="267"/>
      <c r="BE26" s="267">
        <f>TIC!N29</f>
        <v>0</v>
      </c>
      <c r="BF26" s="267">
        <f>TIC!O29</f>
        <v>0</v>
      </c>
      <c r="BG26" s="267">
        <f t="shared" si="10"/>
        <v>0</v>
      </c>
      <c r="BH26" s="262">
        <f>A26</f>
        <v>16</v>
      </c>
      <c r="BI26" s="263" t="str">
        <f t="shared" si="11"/>
        <v>NÃO TRANSITA</v>
      </c>
      <c r="BJ26" s="263"/>
      <c r="BK26" s="263"/>
      <c r="BL26" s="35">
        <v>16</v>
      </c>
      <c r="BM26" s="30" t="str">
        <f>+D26</f>
        <v>M</v>
      </c>
      <c r="BN26" s="31">
        <f>I26</f>
        <v>0</v>
      </c>
      <c r="BO26" s="31">
        <f>N26</f>
        <v>0</v>
      </c>
      <c r="BP26" s="31">
        <f>S26</f>
        <v>0</v>
      </c>
      <c r="BQ26" s="31">
        <f>X26</f>
        <v>0</v>
      </c>
      <c r="BR26" s="31">
        <f>AC26</f>
        <v>0</v>
      </c>
      <c r="BS26" s="31">
        <f>AH26</f>
        <v>0</v>
      </c>
      <c r="BT26" s="31">
        <f>AM26</f>
        <v>0</v>
      </c>
      <c r="BU26" s="31">
        <f>AR26</f>
        <v>0</v>
      </c>
      <c r="BV26" s="31">
        <f>+AW26</f>
        <v>0</v>
      </c>
      <c r="BW26" s="31">
        <f>+BB26</f>
        <v>0</v>
      </c>
      <c r="BX26" s="31">
        <f>+BG26</f>
        <v>0</v>
      </c>
      <c r="BY26" s="32">
        <f>COUNTIF(BN26:BX26,"&lt;9,5")</f>
        <v>11</v>
      </c>
    </row>
    <row r="27" spans="1:77" ht="18" customHeight="1" thickBot="1">
      <c r="A27" s="33">
        <v>17</v>
      </c>
      <c r="B27" s="25">
        <f>LISTA!B24</f>
        <v>77047</v>
      </c>
      <c r="C27" s="26" t="str">
        <f>LISTA!C24</f>
        <v>DELFINA LUCONDO SAMOSAIA</v>
      </c>
      <c r="D27" s="27" t="str">
        <f>LISTA!D24</f>
        <v>F</v>
      </c>
      <c r="E27" s="34"/>
      <c r="F27" s="34"/>
      <c r="G27" s="267">
        <f>LP!N30</f>
        <v>0</v>
      </c>
      <c r="H27" s="267">
        <f>LP!O30</f>
        <v>0</v>
      </c>
      <c r="I27" s="267">
        <f t="shared" si="0"/>
        <v>0</v>
      </c>
      <c r="J27" s="267"/>
      <c r="K27" s="267"/>
      <c r="L27" s="267">
        <f>ING!N30</f>
        <v>0</v>
      </c>
      <c r="M27" s="267">
        <f>ING!O30</f>
        <v>0</v>
      </c>
      <c r="N27" s="267">
        <f t="shared" si="1"/>
        <v>0</v>
      </c>
      <c r="O27" s="267"/>
      <c r="P27" s="267"/>
      <c r="Q27" s="267">
        <f>FAI!N30</f>
        <v>0</v>
      </c>
      <c r="R27" s="267">
        <f>FAI!O30</f>
        <v>0</v>
      </c>
      <c r="S27" s="267">
        <f t="shared" si="2"/>
        <v>0</v>
      </c>
      <c r="T27" s="267"/>
      <c r="U27" s="267"/>
      <c r="V27" s="267">
        <f>'ED. FISICA'!N30</f>
        <v>0</v>
      </c>
      <c r="W27" s="267">
        <f>'ED. FISICA'!O30</f>
        <v>0</v>
      </c>
      <c r="X27" s="267">
        <f t="shared" si="3"/>
        <v>0</v>
      </c>
      <c r="Y27" s="267"/>
      <c r="Z27" s="267"/>
      <c r="AA27" s="267">
        <f>MAT!N30</f>
        <v>0</v>
      </c>
      <c r="AB27" s="267">
        <f>MAT!O30</f>
        <v>0</v>
      </c>
      <c r="AC27" s="267">
        <f t="shared" si="4"/>
        <v>0</v>
      </c>
      <c r="AD27" s="267"/>
      <c r="AE27" s="267"/>
      <c r="AF27" s="267">
        <f>QUI!N30</f>
        <v>0</v>
      </c>
      <c r="AG27" s="267">
        <f>QUI!O30</f>
        <v>0</v>
      </c>
      <c r="AH27" s="267">
        <f t="shared" si="5"/>
        <v>0</v>
      </c>
      <c r="AI27" s="267"/>
      <c r="AJ27" s="267"/>
      <c r="AK27" s="267">
        <f>FIS!N30</f>
        <v>0</v>
      </c>
      <c r="AL27" s="267">
        <f>FIS!O30</f>
        <v>0</v>
      </c>
      <c r="AM27" s="267">
        <f t="shared" si="6"/>
        <v>0</v>
      </c>
      <c r="AN27" s="267"/>
      <c r="AO27" s="267"/>
      <c r="AP27" s="267">
        <f>OGI!N30</f>
        <v>0</v>
      </c>
      <c r="AQ27" s="267">
        <f>OGI!O30</f>
        <v>0</v>
      </c>
      <c r="AR27" s="267">
        <f t="shared" si="7"/>
        <v>0</v>
      </c>
      <c r="AS27" s="267"/>
      <c r="AT27" s="267"/>
      <c r="AU27" s="267">
        <f>TLP!N30</f>
        <v>0</v>
      </c>
      <c r="AV27" s="267">
        <f>TLP!O30</f>
        <v>0</v>
      </c>
      <c r="AW27" s="267">
        <f t="shared" si="8"/>
        <v>0</v>
      </c>
      <c r="AX27" s="267"/>
      <c r="AY27" s="267"/>
      <c r="AZ27" s="267">
        <f>SEAC!N30</f>
        <v>0</v>
      </c>
      <c r="BA27" s="267">
        <f>SEAC!O30</f>
        <v>0</v>
      </c>
      <c r="BB27" s="267">
        <f t="shared" si="9"/>
        <v>0</v>
      </c>
      <c r="BC27" s="267"/>
      <c r="BD27" s="267"/>
      <c r="BE27" s="267">
        <f>TIC!N30</f>
        <v>0</v>
      </c>
      <c r="BF27" s="267">
        <f>TIC!O30</f>
        <v>0</v>
      </c>
      <c r="BG27" s="267">
        <f t="shared" si="10"/>
        <v>0</v>
      </c>
      <c r="BH27" s="262">
        <f>A27</f>
        <v>17</v>
      </c>
      <c r="BI27" s="263" t="str">
        <f t="shared" si="11"/>
        <v>NÃO TRANSITA</v>
      </c>
      <c r="BJ27" s="263"/>
      <c r="BK27" s="263"/>
      <c r="BL27" s="35">
        <v>17</v>
      </c>
      <c r="BM27" s="30" t="str">
        <f>+D27</f>
        <v>F</v>
      </c>
      <c r="BN27" s="31">
        <f>I27</f>
        <v>0</v>
      </c>
      <c r="BO27" s="31">
        <f>N27</f>
        <v>0</v>
      </c>
      <c r="BP27" s="31">
        <f>S27</f>
        <v>0</v>
      </c>
      <c r="BQ27" s="31">
        <f>X27</f>
        <v>0</v>
      </c>
      <c r="BR27" s="31">
        <f>AC27</f>
        <v>0</v>
      </c>
      <c r="BS27" s="31">
        <f>AH27</f>
        <v>0</v>
      </c>
      <c r="BT27" s="31">
        <f>AM27</f>
        <v>0</v>
      </c>
      <c r="BU27" s="31">
        <f>AR27</f>
        <v>0</v>
      </c>
      <c r="BV27" s="31">
        <f>+AW27</f>
        <v>0</v>
      </c>
      <c r="BW27" s="31">
        <f>+BB27</f>
        <v>0</v>
      </c>
      <c r="BX27" s="31">
        <f>+BG27</f>
        <v>0</v>
      </c>
      <c r="BY27" s="32">
        <f>COUNTIF(BN27:BX27,"&lt;9,5")</f>
        <v>11</v>
      </c>
    </row>
    <row r="28" spans="1:77" ht="18" customHeight="1" thickBot="1">
      <c r="A28" s="33">
        <v>18</v>
      </c>
      <c r="B28" s="25">
        <f>LISTA!B25</f>
        <v>77048</v>
      </c>
      <c r="C28" s="26" t="str">
        <f>LISTA!C25</f>
        <v>DIASONAMA CELESTINA TALA CASTANHEIRO</v>
      </c>
      <c r="D28" s="27" t="str">
        <f>LISTA!D25</f>
        <v>F</v>
      </c>
      <c r="E28" s="34"/>
      <c r="F28" s="34"/>
      <c r="G28" s="267">
        <f>LP!N31</f>
        <v>0</v>
      </c>
      <c r="H28" s="267">
        <f>LP!O31</f>
        <v>0</v>
      </c>
      <c r="I28" s="267">
        <f t="shared" si="0"/>
        <v>0</v>
      </c>
      <c r="J28" s="267"/>
      <c r="K28" s="267"/>
      <c r="L28" s="267">
        <f>ING!N31</f>
        <v>0</v>
      </c>
      <c r="M28" s="267">
        <f>ING!O31</f>
        <v>0</v>
      </c>
      <c r="N28" s="267">
        <f t="shared" si="1"/>
        <v>0</v>
      </c>
      <c r="O28" s="267"/>
      <c r="P28" s="267"/>
      <c r="Q28" s="267">
        <f>FAI!N31</f>
        <v>0</v>
      </c>
      <c r="R28" s="267">
        <f>FAI!O31</f>
        <v>0</v>
      </c>
      <c r="S28" s="267">
        <f t="shared" si="2"/>
        <v>0</v>
      </c>
      <c r="T28" s="267"/>
      <c r="U28" s="267"/>
      <c r="V28" s="267">
        <f>'ED. FISICA'!N31</f>
        <v>0</v>
      </c>
      <c r="W28" s="267">
        <f>'ED. FISICA'!O31</f>
        <v>0</v>
      </c>
      <c r="X28" s="267">
        <f t="shared" si="3"/>
        <v>0</v>
      </c>
      <c r="Y28" s="267"/>
      <c r="Z28" s="267"/>
      <c r="AA28" s="267">
        <f>MAT!N31</f>
        <v>0</v>
      </c>
      <c r="AB28" s="267">
        <f>MAT!O31</f>
        <v>0</v>
      </c>
      <c r="AC28" s="267">
        <f t="shared" si="4"/>
        <v>0</v>
      </c>
      <c r="AD28" s="267"/>
      <c r="AE28" s="267"/>
      <c r="AF28" s="267">
        <f>QUI!N31</f>
        <v>0</v>
      </c>
      <c r="AG28" s="267">
        <f>QUI!O31</f>
        <v>0</v>
      </c>
      <c r="AH28" s="267">
        <f t="shared" si="5"/>
        <v>0</v>
      </c>
      <c r="AI28" s="267"/>
      <c r="AJ28" s="267"/>
      <c r="AK28" s="267">
        <f>FIS!N31</f>
        <v>0</v>
      </c>
      <c r="AL28" s="267">
        <f>FIS!O31</f>
        <v>0</v>
      </c>
      <c r="AM28" s="267">
        <f t="shared" si="6"/>
        <v>0</v>
      </c>
      <c r="AN28" s="267"/>
      <c r="AO28" s="267"/>
      <c r="AP28" s="267">
        <f>OGI!N31</f>
        <v>0</v>
      </c>
      <c r="AQ28" s="267">
        <f>OGI!O31</f>
        <v>0</v>
      </c>
      <c r="AR28" s="267">
        <f t="shared" si="7"/>
        <v>0</v>
      </c>
      <c r="AS28" s="267"/>
      <c r="AT28" s="267"/>
      <c r="AU28" s="267">
        <f>TLP!N31</f>
        <v>0</v>
      </c>
      <c r="AV28" s="267">
        <f>TLP!O31</f>
        <v>0</v>
      </c>
      <c r="AW28" s="267">
        <f t="shared" si="8"/>
        <v>0</v>
      </c>
      <c r="AX28" s="267"/>
      <c r="AY28" s="267"/>
      <c r="AZ28" s="267">
        <f>SEAC!N31</f>
        <v>0</v>
      </c>
      <c r="BA28" s="267">
        <f>SEAC!O31</f>
        <v>0</v>
      </c>
      <c r="BB28" s="267">
        <f t="shared" si="9"/>
        <v>0</v>
      </c>
      <c r="BC28" s="267"/>
      <c r="BD28" s="267"/>
      <c r="BE28" s="267">
        <f>TIC!N31</f>
        <v>0</v>
      </c>
      <c r="BF28" s="267">
        <f>TIC!O31</f>
        <v>0</v>
      </c>
      <c r="BG28" s="267">
        <f t="shared" si="10"/>
        <v>0</v>
      </c>
      <c r="BH28" s="262">
        <f>A28</f>
        <v>18</v>
      </c>
      <c r="BI28" s="263" t="str">
        <f t="shared" si="11"/>
        <v>NÃO TRANSITA</v>
      </c>
      <c r="BJ28" s="263"/>
      <c r="BK28" s="263"/>
      <c r="BL28" s="35">
        <v>18</v>
      </c>
      <c r="BM28" s="30" t="str">
        <f>+D28</f>
        <v>F</v>
      </c>
      <c r="BN28" s="31">
        <f>I28</f>
        <v>0</v>
      </c>
      <c r="BO28" s="31">
        <f>N28</f>
        <v>0</v>
      </c>
      <c r="BP28" s="31">
        <f>S28</f>
        <v>0</v>
      </c>
      <c r="BQ28" s="31">
        <f>X28</f>
        <v>0</v>
      </c>
      <c r="BR28" s="31">
        <f>AC28</f>
        <v>0</v>
      </c>
      <c r="BS28" s="31">
        <f>AH28</f>
        <v>0</v>
      </c>
      <c r="BT28" s="31">
        <f>AM28</f>
        <v>0</v>
      </c>
      <c r="BU28" s="31">
        <f>AR28</f>
        <v>0</v>
      </c>
      <c r="BV28" s="31">
        <f>+AW28</f>
        <v>0</v>
      </c>
      <c r="BW28" s="31">
        <f>+BB28</f>
        <v>0</v>
      </c>
      <c r="BX28" s="31">
        <f>+BG28</f>
        <v>0</v>
      </c>
      <c r="BY28" s="32">
        <f>COUNTIF(BN28:BX28,"&lt;9,5")</f>
        <v>11</v>
      </c>
    </row>
    <row r="29" spans="1:77" ht="18" customHeight="1" thickBot="1">
      <c r="A29" s="33">
        <v>19</v>
      </c>
      <c r="B29" s="25">
        <f>LISTA!B26</f>
        <v>75812</v>
      </c>
      <c r="C29" s="26" t="str">
        <f>LISTA!C26</f>
        <v>BELMIRO TETA DOMINGOS</v>
      </c>
      <c r="D29" s="27" t="str">
        <f>LISTA!D26</f>
        <v>M</v>
      </c>
      <c r="E29" s="34"/>
      <c r="F29" s="34"/>
      <c r="G29" s="267">
        <f>LP!N32</f>
        <v>0</v>
      </c>
      <c r="H29" s="267">
        <f>LP!O32</f>
        <v>0</v>
      </c>
      <c r="I29" s="267">
        <f t="shared" si="0"/>
        <v>0</v>
      </c>
      <c r="J29" s="267"/>
      <c r="K29" s="267"/>
      <c r="L29" s="267">
        <f>ING!N32</f>
        <v>0</v>
      </c>
      <c r="M29" s="267">
        <f>ING!O32</f>
        <v>0</v>
      </c>
      <c r="N29" s="267">
        <f t="shared" si="1"/>
        <v>0</v>
      </c>
      <c r="O29" s="267"/>
      <c r="P29" s="267"/>
      <c r="Q29" s="267">
        <f>FAI!N32</f>
        <v>0</v>
      </c>
      <c r="R29" s="267">
        <f>FAI!O32</f>
        <v>0</v>
      </c>
      <c r="S29" s="267">
        <f t="shared" si="2"/>
        <v>0</v>
      </c>
      <c r="T29" s="267"/>
      <c r="U29" s="267"/>
      <c r="V29" s="267">
        <f>'ED. FISICA'!N32</f>
        <v>0</v>
      </c>
      <c r="W29" s="267">
        <f>'ED. FISICA'!O32</f>
        <v>0</v>
      </c>
      <c r="X29" s="267">
        <f t="shared" si="3"/>
        <v>0</v>
      </c>
      <c r="Y29" s="267"/>
      <c r="Z29" s="267"/>
      <c r="AA29" s="267">
        <f>MAT!N32</f>
        <v>0</v>
      </c>
      <c r="AB29" s="267">
        <f>MAT!O32</f>
        <v>0</v>
      </c>
      <c r="AC29" s="267">
        <f t="shared" si="4"/>
        <v>0</v>
      </c>
      <c r="AD29" s="267"/>
      <c r="AE29" s="267"/>
      <c r="AF29" s="267">
        <f>QUI!N32</f>
        <v>0</v>
      </c>
      <c r="AG29" s="267">
        <f>QUI!O32</f>
        <v>0</v>
      </c>
      <c r="AH29" s="267">
        <f t="shared" si="5"/>
        <v>0</v>
      </c>
      <c r="AI29" s="267"/>
      <c r="AJ29" s="267"/>
      <c r="AK29" s="267">
        <f>FIS!N32</f>
        <v>0</v>
      </c>
      <c r="AL29" s="267">
        <f>FIS!O32</f>
        <v>0</v>
      </c>
      <c r="AM29" s="267">
        <f t="shared" si="6"/>
        <v>0</v>
      </c>
      <c r="AN29" s="267"/>
      <c r="AO29" s="267"/>
      <c r="AP29" s="267">
        <f>OGI!N32</f>
        <v>0</v>
      </c>
      <c r="AQ29" s="267">
        <f>OGI!O32</f>
        <v>0</v>
      </c>
      <c r="AR29" s="267">
        <f t="shared" si="7"/>
        <v>0</v>
      </c>
      <c r="AS29" s="267"/>
      <c r="AT29" s="267"/>
      <c r="AU29" s="267">
        <f>TLP!N32</f>
        <v>0</v>
      </c>
      <c r="AV29" s="267">
        <f>TLP!O32</f>
        <v>0</v>
      </c>
      <c r="AW29" s="267">
        <f t="shared" si="8"/>
        <v>0</v>
      </c>
      <c r="AX29" s="267"/>
      <c r="AY29" s="267"/>
      <c r="AZ29" s="267">
        <f>SEAC!N32</f>
        <v>0</v>
      </c>
      <c r="BA29" s="267">
        <f>SEAC!O32</f>
        <v>0</v>
      </c>
      <c r="BB29" s="267">
        <f t="shared" si="9"/>
        <v>0</v>
      </c>
      <c r="BC29" s="267"/>
      <c r="BD29" s="267"/>
      <c r="BE29" s="267">
        <f>TIC!N32</f>
        <v>0</v>
      </c>
      <c r="BF29" s="267">
        <f>TIC!O32</f>
        <v>0</v>
      </c>
      <c r="BG29" s="267">
        <f t="shared" si="10"/>
        <v>0</v>
      </c>
      <c r="BH29" s="262">
        <f>A29</f>
        <v>19</v>
      </c>
      <c r="BI29" s="263" t="str">
        <f t="shared" si="11"/>
        <v>NÃO TRANSITA</v>
      </c>
      <c r="BJ29" s="263"/>
      <c r="BK29" s="263"/>
      <c r="BL29" s="35">
        <v>19</v>
      </c>
      <c r="BM29" s="30" t="str">
        <f>+D29</f>
        <v>M</v>
      </c>
      <c r="BN29" s="31">
        <f>I29</f>
        <v>0</v>
      </c>
      <c r="BO29" s="31">
        <f>N29</f>
        <v>0</v>
      </c>
      <c r="BP29" s="31">
        <f>S29</f>
        <v>0</v>
      </c>
      <c r="BQ29" s="31">
        <f>X29</f>
        <v>0</v>
      </c>
      <c r="BR29" s="31">
        <f>AC29</f>
        <v>0</v>
      </c>
      <c r="BS29" s="31">
        <f>AH29</f>
        <v>0</v>
      </c>
      <c r="BT29" s="31">
        <f>AM29</f>
        <v>0</v>
      </c>
      <c r="BU29" s="31">
        <f>AR29</f>
        <v>0</v>
      </c>
      <c r="BV29" s="31">
        <f>+AW29</f>
        <v>0</v>
      </c>
      <c r="BW29" s="31">
        <f>+BB29</f>
        <v>0</v>
      </c>
      <c r="BX29" s="31">
        <f>+BG29</f>
        <v>0</v>
      </c>
      <c r="BY29" s="32">
        <f>COUNTIF(BN29:BX29,"&lt;9,5")</f>
        <v>11</v>
      </c>
    </row>
    <row r="30" spans="1:77" ht="18" customHeight="1" thickBot="1">
      <c r="A30" s="33">
        <v>20</v>
      </c>
      <c r="B30" s="25">
        <f>LISTA!B27</f>
        <v>77050</v>
      </c>
      <c r="C30" s="26" t="str">
        <f>LISTA!C27</f>
        <v>ELIELSON TUNGUNO MIGUEL LUANGO</v>
      </c>
      <c r="D30" s="27" t="str">
        <f>LISTA!D27</f>
        <v>M</v>
      </c>
      <c r="E30" s="34"/>
      <c r="F30" s="34"/>
      <c r="G30" s="267">
        <f>LP!N33</f>
        <v>0</v>
      </c>
      <c r="H30" s="267">
        <f>LP!O33</f>
        <v>0</v>
      </c>
      <c r="I30" s="267">
        <f t="shared" si="0"/>
        <v>0</v>
      </c>
      <c r="J30" s="267"/>
      <c r="K30" s="267"/>
      <c r="L30" s="267">
        <f>ING!N33</f>
        <v>0</v>
      </c>
      <c r="M30" s="267">
        <f>ING!O33</f>
        <v>0</v>
      </c>
      <c r="N30" s="267">
        <f t="shared" si="1"/>
        <v>0</v>
      </c>
      <c r="O30" s="267"/>
      <c r="P30" s="267"/>
      <c r="Q30" s="267">
        <f>FAI!N33</f>
        <v>0</v>
      </c>
      <c r="R30" s="267">
        <f>FAI!O33</f>
        <v>0</v>
      </c>
      <c r="S30" s="267">
        <f t="shared" si="2"/>
        <v>0</v>
      </c>
      <c r="T30" s="267"/>
      <c r="U30" s="267"/>
      <c r="V30" s="267">
        <f>'ED. FISICA'!N33</f>
        <v>0</v>
      </c>
      <c r="W30" s="267">
        <f>'ED. FISICA'!O33</f>
        <v>0</v>
      </c>
      <c r="X30" s="267">
        <f t="shared" si="3"/>
        <v>0</v>
      </c>
      <c r="Y30" s="267"/>
      <c r="Z30" s="267"/>
      <c r="AA30" s="267">
        <f>MAT!N33</f>
        <v>0</v>
      </c>
      <c r="AB30" s="267">
        <f>MAT!O33</f>
        <v>0</v>
      </c>
      <c r="AC30" s="267">
        <f t="shared" si="4"/>
        <v>0</v>
      </c>
      <c r="AD30" s="267"/>
      <c r="AE30" s="267"/>
      <c r="AF30" s="267">
        <f>QUI!N33</f>
        <v>0</v>
      </c>
      <c r="AG30" s="267">
        <f>QUI!O33</f>
        <v>0</v>
      </c>
      <c r="AH30" s="267">
        <f t="shared" si="5"/>
        <v>0</v>
      </c>
      <c r="AI30" s="267"/>
      <c r="AJ30" s="267"/>
      <c r="AK30" s="267">
        <f>FIS!N33</f>
        <v>0</v>
      </c>
      <c r="AL30" s="267">
        <f>FIS!O33</f>
        <v>0</v>
      </c>
      <c r="AM30" s="267">
        <f t="shared" si="6"/>
        <v>0</v>
      </c>
      <c r="AN30" s="267"/>
      <c r="AO30" s="267"/>
      <c r="AP30" s="267">
        <f>OGI!N33</f>
        <v>0</v>
      </c>
      <c r="AQ30" s="267">
        <f>OGI!O33</f>
        <v>0</v>
      </c>
      <c r="AR30" s="267">
        <f t="shared" si="7"/>
        <v>0</v>
      </c>
      <c r="AS30" s="267"/>
      <c r="AT30" s="267"/>
      <c r="AU30" s="267">
        <f>TLP!N33</f>
        <v>0</v>
      </c>
      <c r="AV30" s="267">
        <f>TLP!O33</f>
        <v>0</v>
      </c>
      <c r="AW30" s="267">
        <f t="shared" si="8"/>
        <v>0</v>
      </c>
      <c r="AX30" s="267"/>
      <c r="AY30" s="267"/>
      <c r="AZ30" s="267">
        <f>SEAC!N33</f>
        <v>0</v>
      </c>
      <c r="BA30" s="267">
        <f>SEAC!O33</f>
        <v>0</v>
      </c>
      <c r="BB30" s="267">
        <f t="shared" si="9"/>
        <v>0</v>
      </c>
      <c r="BC30" s="267"/>
      <c r="BD30" s="267"/>
      <c r="BE30" s="267">
        <f>TIC!N33</f>
        <v>0</v>
      </c>
      <c r="BF30" s="267">
        <f>TIC!O33</f>
        <v>0</v>
      </c>
      <c r="BG30" s="267">
        <f t="shared" si="10"/>
        <v>0</v>
      </c>
      <c r="BH30" s="262">
        <f>A30</f>
        <v>20</v>
      </c>
      <c r="BI30" s="263" t="str">
        <f t="shared" si="11"/>
        <v>NÃO TRANSITA</v>
      </c>
      <c r="BJ30" s="263"/>
      <c r="BK30" s="263"/>
      <c r="BL30" s="35">
        <v>20</v>
      </c>
      <c r="BM30" s="30" t="str">
        <f>+D30</f>
        <v>M</v>
      </c>
      <c r="BN30" s="31">
        <f>I30</f>
        <v>0</v>
      </c>
      <c r="BO30" s="31">
        <f>N30</f>
        <v>0</v>
      </c>
      <c r="BP30" s="31">
        <f>S30</f>
        <v>0</v>
      </c>
      <c r="BQ30" s="31">
        <f>X30</f>
        <v>0</v>
      </c>
      <c r="BR30" s="31">
        <f>AC30</f>
        <v>0</v>
      </c>
      <c r="BS30" s="31">
        <f>AH30</f>
        <v>0</v>
      </c>
      <c r="BT30" s="31">
        <f>AM30</f>
        <v>0</v>
      </c>
      <c r="BU30" s="31">
        <f>AR30</f>
        <v>0</v>
      </c>
      <c r="BV30" s="31">
        <f>+AW30</f>
        <v>0</v>
      </c>
      <c r="BW30" s="31">
        <f>+BB30</f>
        <v>0</v>
      </c>
      <c r="BX30" s="31">
        <f>+BG30</f>
        <v>0</v>
      </c>
      <c r="BY30" s="32">
        <f>COUNTIF(BN30:BX30,"&lt;9,5")</f>
        <v>11</v>
      </c>
    </row>
    <row r="31" spans="1:77" ht="18" customHeight="1" thickBot="1">
      <c r="A31" s="33">
        <v>21</v>
      </c>
      <c r="B31" s="25">
        <f>LISTA!B28</f>
        <v>77051</v>
      </c>
      <c r="C31" s="26" t="str">
        <f>LISTA!C28</f>
        <v>ELIESER HERNANI PAULINO CELESTINO</v>
      </c>
      <c r="D31" s="27" t="str">
        <f>LISTA!D28</f>
        <v>M</v>
      </c>
      <c r="E31" s="34"/>
      <c r="F31" s="34"/>
      <c r="G31" s="267">
        <f>LP!N34</f>
        <v>0</v>
      </c>
      <c r="H31" s="267">
        <f>LP!O34</f>
        <v>0</v>
      </c>
      <c r="I31" s="267">
        <f t="shared" si="0"/>
        <v>0</v>
      </c>
      <c r="J31" s="267"/>
      <c r="K31" s="267"/>
      <c r="L31" s="267">
        <f>ING!N34</f>
        <v>0</v>
      </c>
      <c r="M31" s="267">
        <f>ING!O34</f>
        <v>0</v>
      </c>
      <c r="N31" s="267">
        <f t="shared" si="1"/>
        <v>0</v>
      </c>
      <c r="O31" s="267"/>
      <c r="P31" s="267"/>
      <c r="Q31" s="267">
        <f>FAI!N34</f>
        <v>0</v>
      </c>
      <c r="R31" s="267">
        <f>FAI!O34</f>
        <v>0</v>
      </c>
      <c r="S31" s="267">
        <f t="shared" si="2"/>
        <v>0</v>
      </c>
      <c r="T31" s="267"/>
      <c r="U31" s="267"/>
      <c r="V31" s="267">
        <f>'ED. FISICA'!N34</f>
        <v>0</v>
      </c>
      <c r="W31" s="267">
        <f>'ED. FISICA'!O34</f>
        <v>0</v>
      </c>
      <c r="X31" s="267">
        <f t="shared" si="3"/>
        <v>0</v>
      </c>
      <c r="Y31" s="267"/>
      <c r="Z31" s="267"/>
      <c r="AA31" s="267">
        <f>MAT!N34</f>
        <v>0</v>
      </c>
      <c r="AB31" s="267">
        <f>MAT!O34</f>
        <v>0</v>
      </c>
      <c r="AC31" s="267">
        <f t="shared" si="4"/>
        <v>0</v>
      </c>
      <c r="AD31" s="267"/>
      <c r="AE31" s="267"/>
      <c r="AF31" s="267">
        <f>QUI!N34</f>
        <v>0</v>
      </c>
      <c r="AG31" s="267">
        <f>QUI!O34</f>
        <v>0</v>
      </c>
      <c r="AH31" s="267">
        <f t="shared" si="5"/>
        <v>0</v>
      </c>
      <c r="AI31" s="267"/>
      <c r="AJ31" s="267"/>
      <c r="AK31" s="267">
        <f>FIS!N34</f>
        <v>0</v>
      </c>
      <c r="AL31" s="267">
        <f>FIS!O34</f>
        <v>0</v>
      </c>
      <c r="AM31" s="267">
        <f t="shared" si="6"/>
        <v>0</v>
      </c>
      <c r="AN31" s="267"/>
      <c r="AO31" s="267"/>
      <c r="AP31" s="267">
        <f>OGI!N34</f>
        <v>0</v>
      </c>
      <c r="AQ31" s="267">
        <f>OGI!O34</f>
        <v>0</v>
      </c>
      <c r="AR31" s="267">
        <f t="shared" si="7"/>
        <v>0</v>
      </c>
      <c r="AS31" s="267"/>
      <c r="AT31" s="267"/>
      <c r="AU31" s="267">
        <f>TLP!N34</f>
        <v>0</v>
      </c>
      <c r="AV31" s="267">
        <f>TLP!O34</f>
        <v>0</v>
      </c>
      <c r="AW31" s="267">
        <f t="shared" si="8"/>
        <v>0</v>
      </c>
      <c r="AX31" s="267"/>
      <c r="AY31" s="267"/>
      <c r="AZ31" s="267">
        <f>SEAC!N34</f>
        <v>0</v>
      </c>
      <c r="BA31" s="267">
        <f>SEAC!O34</f>
        <v>0</v>
      </c>
      <c r="BB31" s="267">
        <f t="shared" si="9"/>
        <v>0</v>
      </c>
      <c r="BC31" s="267"/>
      <c r="BD31" s="267"/>
      <c r="BE31" s="267">
        <f>TIC!N34</f>
        <v>0</v>
      </c>
      <c r="BF31" s="267">
        <f>TIC!O34</f>
        <v>0</v>
      </c>
      <c r="BG31" s="267">
        <f t="shared" si="10"/>
        <v>0</v>
      </c>
      <c r="BH31" s="262">
        <f>A31</f>
        <v>21</v>
      </c>
      <c r="BI31" s="263" t="str">
        <f t="shared" si="11"/>
        <v>NÃO TRANSITA</v>
      </c>
      <c r="BJ31" s="263"/>
      <c r="BK31" s="263"/>
      <c r="BL31" s="35">
        <v>21</v>
      </c>
      <c r="BM31" s="30" t="str">
        <f>+D31</f>
        <v>M</v>
      </c>
      <c r="BN31" s="31">
        <f>I31</f>
        <v>0</v>
      </c>
      <c r="BO31" s="31">
        <f>N31</f>
        <v>0</v>
      </c>
      <c r="BP31" s="31">
        <f>S31</f>
        <v>0</v>
      </c>
      <c r="BQ31" s="31">
        <f>X31</f>
        <v>0</v>
      </c>
      <c r="BR31" s="31">
        <f>AC31</f>
        <v>0</v>
      </c>
      <c r="BS31" s="31">
        <f>AH31</f>
        <v>0</v>
      </c>
      <c r="BT31" s="31">
        <f>AM31</f>
        <v>0</v>
      </c>
      <c r="BU31" s="31">
        <f>AR31</f>
        <v>0</v>
      </c>
      <c r="BV31" s="31">
        <f>+AW31</f>
        <v>0</v>
      </c>
      <c r="BW31" s="31">
        <f>+BB31</f>
        <v>0</v>
      </c>
      <c r="BX31" s="31">
        <f>+BG31</f>
        <v>0</v>
      </c>
      <c r="BY31" s="32">
        <f>COUNTIF(BN31:BX31,"&lt;9,5")</f>
        <v>11</v>
      </c>
    </row>
    <row r="32" spans="1:77" ht="18" customHeight="1" thickBot="1">
      <c r="A32" s="33">
        <v>22</v>
      </c>
      <c r="B32" s="25">
        <f>LISTA!B29</f>
        <v>77052</v>
      </c>
      <c r="C32" s="26" t="str">
        <f>LISTA!C29</f>
        <v>ETELVINO DOS SANTOS CURSINO DIAS</v>
      </c>
      <c r="D32" s="27" t="str">
        <f>LISTA!D29</f>
        <v>M</v>
      </c>
      <c r="E32" s="34"/>
      <c r="F32" s="34"/>
      <c r="G32" s="267">
        <f>LP!N35</f>
        <v>0</v>
      </c>
      <c r="H32" s="267">
        <f>LP!O35</f>
        <v>0</v>
      </c>
      <c r="I32" s="267">
        <f t="shared" si="0"/>
        <v>0</v>
      </c>
      <c r="J32" s="267"/>
      <c r="K32" s="267"/>
      <c r="L32" s="267">
        <f>ING!N35</f>
        <v>0</v>
      </c>
      <c r="M32" s="267">
        <f>ING!O35</f>
        <v>0</v>
      </c>
      <c r="N32" s="267">
        <f t="shared" si="1"/>
        <v>0</v>
      </c>
      <c r="O32" s="267"/>
      <c r="P32" s="267"/>
      <c r="Q32" s="267">
        <f>FAI!N35</f>
        <v>0</v>
      </c>
      <c r="R32" s="267">
        <f>FAI!O35</f>
        <v>0</v>
      </c>
      <c r="S32" s="267">
        <f t="shared" si="2"/>
        <v>0</v>
      </c>
      <c r="T32" s="267"/>
      <c r="U32" s="267"/>
      <c r="V32" s="267">
        <f>'ED. FISICA'!N35</f>
        <v>0</v>
      </c>
      <c r="W32" s="267">
        <f>'ED. FISICA'!O35</f>
        <v>0</v>
      </c>
      <c r="X32" s="267">
        <f t="shared" si="3"/>
        <v>0</v>
      </c>
      <c r="Y32" s="267"/>
      <c r="Z32" s="267"/>
      <c r="AA32" s="267">
        <f>MAT!N35</f>
        <v>0</v>
      </c>
      <c r="AB32" s="267">
        <f>MAT!O35</f>
        <v>0</v>
      </c>
      <c r="AC32" s="267">
        <f t="shared" si="4"/>
        <v>0</v>
      </c>
      <c r="AD32" s="267"/>
      <c r="AE32" s="267"/>
      <c r="AF32" s="267">
        <f>QUI!N35</f>
        <v>0</v>
      </c>
      <c r="AG32" s="267">
        <f>QUI!O35</f>
        <v>0</v>
      </c>
      <c r="AH32" s="267">
        <f t="shared" si="5"/>
        <v>0</v>
      </c>
      <c r="AI32" s="267"/>
      <c r="AJ32" s="267"/>
      <c r="AK32" s="267">
        <f>FIS!N35</f>
        <v>0</v>
      </c>
      <c r="AL32" s="267">
        <f>FIS!O35</f>
        <v>0</v>
      </c>
      <c r="AM32" s="267">
        <f t="shared" si="6"/>
        <v>0</v>
      </c>
      <c r="AN32" s="267"/>
      <c r="AO32" s="267"/>
      <c r="AP32" s="267">
        <f>OGI!N35</f>
        <v>0</v>
      </c>
      <c r="AQ32" s="267">
        <f>OGI!O35</f>
        <v>0</v>
      </c>
      <c r="AR32" s="267">
        <f t="shared" si="7"/>
        <v>0</v>
      </c>
      <c r="AS32" s="267"/>
      <c r="AT32" s="267"/>
      <c r="AU32" s="267">
        <f>TLP!N35</f>
        <v>0</v>
      </c>
      <c r="AV32" s="267">
        <f>TLP!O35</f>
        <v>0</v>
      </c>
      <c r="AW32" s="267">
        <f t="shared" si="8"/>
        <v>0</v>
      </c>
      <c r="AX32" s="267"/>
      <c r="AY32" s="267"/>
      <c r="AZ32" s="267">
        <f>SEAC!N35</f>
        <v>0</v>
      </c>
      <c r="BA32" s="267">
        <f>SEAC!O35</f>
        <v>0</v>
      </c>
      <c r="BB32" s="267">
        <f t="shared" si="9"/>
        <v>0</v>
      </c>
      <c r="BC32" s="267"/>
      <c r="BD32" s="267"/>
      <c r="BE32" s="267">
        <f>TIC!N35</f>
        <v>0</v>
      </c>
      <c r="BF32" s="267">
        <f>TIC!O35</f>
        <v>0</v>
      </c>
      <c r="BG32" s="267">
        <f t="shared" si="10"/>
        <v>0</v>
      </c>
      <c r="BH32" s="262">
        <f>A32</f>
        <v>22</v>
      </c>
      <c r="BI32" s="263" t="str">
        <f t="shared" si="11"/>
        <v>NÃO TRANSITA</v>
      </c>
      <c r="BJ32" s="263"/>
      <c r="BK32" s="263"/>
      <c r="BL32" s="35">
        <v>22</v>
      </c>
      <c r="BM32" s="30" t="str">
        <f>+D32</f>
        <v>M</v>
      </c>
      <c r="BN32" s="31">
        <f>I32</f>
        <v>0</v>
      </c>
      <c r="BO32" s="31">
        <f>N32</f>
        <v>0</v>
      </c>
      <c r="BP32" s="31">
        <f>S32</f>
        <v>0</v>
      </c>
      <c r="BQ32" s="31">
        <f>X32</f>
        <v>0</v>
      </c>
      <c r="BR32" s="31">
        <f>AC32</f>
        <v>0</v>
      </c>
      <c r="BS32" s="31">
        <f>AH32</f>
        <v>0</v>
      </c>
      <c r="BT32" s="31">
        <f>AM32</f>
        <v>0</v>
      </c>
      <c r="BU32" s="31">
        <f>AR32</f>
        <v>0</v>
      </c>
      <c r="BV32" s="31">
        <f>+AW32</f>
        <v>0</v>
      </c>
      <c r="BW32" s="31">
        <f>+BB32</f>
        <v>0</v>
      </c>
      <c r="BX32" s="31">
        <f>+BG32</f>
        <v>0</v>
      </c>
      <c r="BY32" s="32">
        <f>COUNTIF(BN32:BX32,"&lt;9,5")</f>
        <v>11</v>
      </c>
    </row>
    <row r="33" spans="1:77" ht="18" customHeight="1" thickBot="1">
      <c r="A33" s="33">
        <v>23</v>
      </c>
      <c r="B33" s="25">
        <f>LISTA!B30</f>
        <v>77053</v>
      </c>
      <c r="C33" s="26" t="str">
        <f>LISTA!C30</f>
        <v>FILOMENA DOMINGOS MANUEL</v>
      </c>
      <c r="D33" s="27" t="str">
        <f>LISTA!D30</f>
        <v>F</v>
      </c>
      <c r="E33" s="34"/>
      <c r="F33" s="34"/>
      <c r="G33" s="267">
        <f>LP!N36</f>
        <v>0</v>
      </c>
      <c r="H33" s="267">
        <f>LP!O36</f>
        <v>0</v>
      </c>
      <c r="I33" s="267">
        <f t="shared" si="0"/>
        <v>0</v>
      </c>
      <c r="J33" s="267"/>
      <c r="K33" s="267"/>
      <c r="L33" s="267">
        <f>ING!N36</f>
        <v>0</v>
      </c>
      <c r="M33" s="267">
        <f>ING!O36</f>
        <v>0</v>
      </c>
      <c r="N33" s="267">
        <f t="shared" si="1"/>
        <v>0</v>
      </c>
      <c r="O33" s="267"/>
      <c r="P33" s="267"/>
      <c r="Q33" s="267">
        <f>FAI!N36</f>
        <v>0</v>
      </c>
      <c r="R33" s="267">
        <f>FAI!O36</f>
        <v>0</v>
      </c>
      <c r="S33" s="267">
        <f t="shared" si="2"/>
        <v>0</v>
      </c>
      <c r="T33" s="267"/>
      <c r="U33" s="267"/>
      <c r="V33" s="267">
        <f>'ED. FISICA'!N36</f>
        <v>0</v>
      </c>
      <c r="W33" s="267">
        <f>'ED. FISICA'!O36</f>
        <v>0</v>
      </c>
      <c r="X33" s="267">
        <f t="shared" si="3"/>
        <v>0</v>
      </c>
      <c r="Y33" s="267"/>
      <c r="Z33" s="267"/>
      <c r="AA33" s="267">
        <f>MAT!N36</f>
        <v>0</v>
      </c>
      <c r="AB33" s="267">
        <f>MAT!O36</f>
        <v>0</v>
      </c>
      <c r="AC33" s="267">
        <f t="shared" si="4"/>
        <v>0</v>
      </c>
      <c r="AD33" s="267"/>
      <c r="AE33" s="267"/>
      <c r="AF33" s="267">
        <f>QUI!N36</f>
        <v>0</v>
      </c>
      <c r="AG33" s="267">
        <f>QUI!O36</f>
        <v>0</v>
      </c>
      <c r="AH33" s="267">
        <f t="shared" si="5"/>
        <v>0</v>
      </c>
      <c r="AI33" s="267"/>
      <c r="AJ33" s="267"/>
      <c r="AK33" s="267">
        <f>FIS!N36</f>
        <v>0</v>
      </c>
      <c r="AL33" s="267">
        <f>FIS!O36</f>
        <v>0</v>
      </c>
      <c r="AM33" s="267">
        <f t="shared" si="6"/>
        <v>0</v>
      </c>
      <c r="AN33" s="267"/>
      <c r="AO33" s="267"/>
      <c r="AP33" s="267">
        <f>OGI!N36</f>
        <v>0</v>
      </c>
      <c r="AQ33" s="267">
        <f>OGI!O36</f>
        <v>0</v>
      </c>
      <c r="AR33" s="267">
        <f t="shared" si="7"/>
        <v>0</v>
      </c>
      <c r="AS33" s="267"/>
      <c r="AT33" s="267"/>
      <c r="AU33" s="267">
        <f>TLP!N36</f>
        <v>0</v>
      </c>
      <c r="AV33" s="267">
        <f>TLP!O36</f>
        <v>0</v>
      </c>
      <c r="AW33" s="267">
        <f t="shared" si="8"/>
        <v>0</v>
      </c>
      <c r="AX33" s="267"/>
      <c r="AY33" s="267"/>
      <c r="AZ33" s="267">
        <f>SEAC!N36</f>
        <v>0</v>
      </c>
      <c r="BA33" s="267">
        <f>SEAC!O36</f>
        <v>0</v>
      </c>
      <c r="BB33" s="267">
        <f t="shared" si="9"/>
        <v>0</v>
      </c>
      <c r="BC33" s="267"/>
      <c r="BD33" s="267"/>
      <c r="BE33" s="267">
        <f>TIC!N36</f>
        <v>0</v>
      </c>
      <c r="BF33" s="267">
        <f>TIC!O36</f>
        <v>0</v>
      </c>
      <c r="BG33" s="267">
        <f t="shared" si="10"/>
        <v>0</v>
      </c>
      <c r="BH33" s="262">
        <f>A33</f>
        <v>23</v>
      </c>
      <c r="BI33" s="263" t="str">
        <f t="shared" si="11"/>
        <v>NÃO TRANSITA</v>
      </c>
      <c r="BJ33" s="263"/>
      <c r="BK33" s="263"/>
      <c r="BL33" s="35">
        <v>23</v>
      </c>
      <c r="BM33" s="30" t="str">
        <f>+D33</f>
        <v>F</v>
      </c>
      <c r="BN33" s="31">
        <f>I33</f>
        <v>0</v>
      </c>
      <c r="BO33" s="31">
        <f>N33</f>
        <v>0</v>
      </c>
      <c r="BP33" s="31">
        <f>S33</f>
        <v>0</v>
      </c>
      <c r="BQ33" s="31">
        <f>X33</f>
        <v>0</v>
      </c>
      <c r="BR33" s="31">
        <f>AC33</f>
        <v>0</v>
      </c>
      <c r="BS33" s="31">
        <f>AH33</f>
        <v>0</v>
      </c>
      <c r="BT33" s="31">
        <f>AM33</f>
        <v>0</v>
      </c>
      <c r="BU33" s="31">
        <f>AR33</f>
        <v>0</v>
      </c>
      <c r="BV33" s="31">
        <f>+AW33</f>
        <v>0</v>
      </c>
      <c r="BW33" s="31">
        <f>+BB33</f>
        <v>0</v>
      </c>
      <c r="BX33" s="31">
        <f>+BG33</f>
        <v>0</v>
      </c>
      <c r="BY33" s="32">
        <f>COUNTIF(BN33:BX33,"&lt;9,5")</f>
        <v>11</v>
      </c>
    </row>
    <row r="34" spans="1:77" ht="18" customHeight="1" thickBot="1">
      <c r="A34" s="33">
        <v>24</v>
      </c>
      <c r="B34" s="25">
        <f>LISTA!B31</f>
        <v>74387</v>
      </c>
      <c r="C34" s="26" t="str">
        <f>LISTA!C31</f>
        <v>GABRIEL WAGNER DOS SANTOS COSTA</v>
      </c>
      <c r="D34" s="27" t="str">
        <f>LISTA!D31</f>
        <v>M</v>
      </c>
      <c r="E34" s="34"/>
      <c r="F34" s="34"/>
      <c r="G34" s="267">
        <f>LP!N37</f>
        <v>0</v>
      </c>
      <c r="H34" s="267">
        <f>LP!O37</f>
        <v>0</v>
      </c>
      <c r="I34" s="267">
        <f t="shared" si="0"/>
        <v>0</v>
      </c>
      <c r="J34" s="267"/>
      <c r="K34" s="267"/>
      <c r="L34" s="267">
        <f>ING!N37</f>
        <v>0</v>
      </c>
      <c r="M34" s="267">
        <f>ING!O37</f>
        <v>0</v>
      </c>
      <c r="N34" s="267">
        <f t="shared" si="1"/>
        <v>0</v>
      </c>
      <c r="O34" s="267"/>
      <c r="P34" s="267"/>
      <c r="Q34" s="267">
        <f>FAI!N37</f>
        <v>0</v>
      </c>
      <c r="R34" s="267">
        <f>FAI!O37</f>
        <v>0</v>
      </c>
      <c r="S34" s="267">
        <f t="shared" si="2"/>
        <v>0</v>
      </c>
      <c r="T34" s="267"/>
      <c r="U34" s="267"/>
      <c r="V34" s="267">
        <f>'ED. FISICA'!N37</f>
        <v>0</v>
      </c>
      <c r="W34" s="267">
        <f>'ED. FISICA'!O37</f>
        <v>0</v>
      </c>
      <c r="X34" s="267">
        <f t="shared" si="3"/>
        <v>0</v>
      </c>
      <c r="Y34" s="267"/>
      <c r="Z34" s="267"/>
      <c r="AA34" s="267">
        <f>MAT!N37</f>
        <v>0</v>
      </c>
      <c r="AB34" s="267">
        <f>MAT!O37</f>
        <v>0</v>
      </c>
      <c r="AC34" s="267">
        <f t="shared" si="4"/>
        <v>0</v>
      </c>
      <c r="AD34" s="267"/>
      <c r="AE34" s="267"/>
      <c r="AF34" s="267">
        <f>QUI!N37</f>
        <v>0</v>
      </c>
      <c r="AG34" s="267">
        <f>QUI!O37</f>
        <v>0</v>
      </c>
      <c r="AH34" s="267">
        <f t="shared" si="5"/>
        <v>0</v>
      </c>
      <c r="AI34" s="267"/>
      <c r="AJ34" s="267"/>
      <c r="AK34" s="267">
        <f>FIS!N37</f>
        <v>0</v>
      </c>
      <c r="AL34" s="267">
        <f>FIS!O37</f>
        <v>0</v>
      </c>
      <c r="AM34" s="267">
        <f t="shared" si="6"/>
        <v>0</v>
      </c>
      <c r="AN34" s="267"/>
      <c r="AO34" s="267"/>
      <c r="AP34" s="267">
        <f>OGI!N37</f>
        <v>0</v>
      </c>
      <c r="AQ34" s="267">
        <f>OGI!O37</f>
        <v>0</v>
      </c>
      <c r="AR34" s="267">
        <f t="shared" si="7"/>
        <v>0</v>
      </c>
      <c r="AS34" s="267"/>
      <c r="AT34" s="267"/>
      <c r="AU34" s="267">
        <f>TLP!N37</f>
        <v>0</v>
      </c>
      <c r="AV34" s="267">
        <f>TLP!O37</f>
        <v>0</v>
      </c>
      <c r="AW34" s="267">
        <f t="shared" si="8"/>
        <v>0</v>
      </c>
      <c r="AX34" s="267"/>
      <c r="AY34" s="267"/>
      <c r="AZ34" s="267">
        <f>SEAC!N37</f>
        <v>0</v>
      </c>
      <c r="BA34" s="267">
        <f>SEAC!O37</f>
        <v>0</v>
      </c>
      <c r="BB34" s="267">
        <f t="shared" si="9"/>
        <v>0</v>
      </c>
      <c r="BC34" s="267"/>
      <c r="BD34" s="267"/>
      <c r="BE34" s="267">
        <f>TIC!N37</f>
        <v>0</v>
      </c>
      <c r="BF34" s="267">
        <f>TIC!O37</f>
        <v>0</v>
      </c>
      <c r="BG34" s="267">
        <f t="shared" si="10"/>
        <v>0</v>
      </c>
      <c r="BH34" s="262">
        <f>A34</f>
        <v>24</v>
      </c>
      <c r="BI34" s="263" t="str">
        <f t="shared" si="11"/>
        <v>NÃO TRANSITA</v>
      </c>
      <c r="BJ34" s="263"/>
      <c r="BK34" s="263"/>
      <c r="BL34" s="35">
        <v>24</v>
      </c>
      <c r="BM34" s="30" t="str">
        <f>+D34</f>
        <v>M</v>
      </c>
      <c r="BN34" s="31">
        <f>I34</f>
        <v>0</v>
      </c>
      <c r="BO34" s="31">
        <f>N34</f>
        <v>0</v>
      </c>
      <c r="BP34" s="31">
        <f>S34</f>
        <v>0</v>
      </c>
      <c r="BQ34" s="31">
        <f>X34</f>
        <v>0</v>
      </c>
      <c r="BR34" s="31">
        <f>AC34</f>
        <v>0</v>
      </c>
      <c r="BS34" s="31">
        <f>AH34</f>
        <v>0</v>
      </c>
      <c r="BT34" s="31">
        <f>AM34</f>
        <v>0</v>
      </c>
      <c r="BU34" s="31">
        <f>AR34</f>
        <v>0</v>
      </c>
      <c r="BV34" s="31">
        <f>+AW34</f>
        <v>0</v>
      </c>
      <c r="BW34" s="31">
        <f>+BB34</f>
        <v>0</v>
      </c>
      <c r="BX34" s="31">
        <f>+BG34</f>
        <v>0</v>
      </c>
      <c r="BY34" s="32">
        <f>COUNTIF(BN34:BX34,"&lt;9,5")</f>
        <v>11</v>
      </c>
    </row>
    <row r="35" spans="1:77" ht="18" customHeight="1" thickBot="1">
      <c r="A35" s="33">
        <v>25</v>
      </c>
      <c r="B35" s="25">
        <f>LISTA!B32</f>
        <v>77055</v>
      </c>
      <c r="C35" s="26" t="str">
        <f>LISTA!C32</f>
        <v>GENILCIO SEBASTIÃO FERREIRA MAURÍCIO</v>
      </c>
      <c r="D35" s="27" t="str">
        <f>LISTA!D32</f>
        <v>M</v>
      </c>
      <c r="E35" s="34"/>
      <c r="F35" s="34"/>
      <c r="G35" s="267">
        <f>LP!N38</f>
        <v>0</v>
      </c>
      <c r="H35" s="267">
        <f>LP!O38</f>
        <v>0</v>
      </c>
      <c r="I35" s="267">
        <f t="shared" si="0"/>
        <v>0</v>
      </c>
      <c r="J35" s="267"/>
      <c r="K35" s="267"/>
      <c r="L35" s="267">
        <f>ING!N38</f>
        <v>0</v>
      </c>
      <c r="M35" s="267">
        <f>ING!O38</f>
        <v>0</v>
      </c>
      <c r="N35" s="267">
        <f t="shared" si="1"/>
        <v>0</v>
      </c>
      <c r="O35" s="267"/>
      <c r="P35" s="267"/>
      <c r="Q35" s="267">
        <f>FAI!N38</f>
        <v>0</v>
      </c>
      <c r="R35" s="267">
        <f>FAI!O38</f>
        <v>0</v>
      </c>
      <c r="S35" s="267">
        <f t="shared" si="2"/>
        <v>0</v>
      </c>
      <c r="T35" s="267"/>
      <c r="U35" s="267"/>
      <c r="V35" s="267">
        <f>'ED. FISICA'!N38</f>
        <v>0</v>
      </c>
      <c r="W35" s="267">
        <f>'ED. FISICA'!O38</f>
        <v>0</v>
      </c>
      <c r="X35" s="267">
        <f t="shared" si="3"/>
        <v>0</v>
      </c>
      <c r="Y35" s="267"/>
      <c r="Z35" s="267"/>
      <c r="AA35" s="267">
        <f>MAT!N38</f>
        <v>0</v>
      </c>
      <c r="AB35" s="267">
        <f>MAT!O38</f>
        <v>0</v>
      </c>
      <c r="AC35" s="267">
        <f t="shared" si="4"/>
        <v>0</v>
      </c>
      <c r="AD35" s="267"/>
      <c r="AE35" s="267"/>
      <c r="AF35" s="267">
        <f>QUI!N38</f>
        <v>0</v>
      </c>
      <c r="AG35" s="267">
        <f>QUI!O38</f>
        <v>0</v>
      </c>
      <c r="AH35" s="267">
        <f t="shared" si="5"/>
        <v>0</v>
      </c>
      <c r="AI35" s="267"/>
      <c r="AJ35" s="267"/>
      <c r="AK35" s="267">
        <f>FIS!N38</f>
        <v>0</v>
      </c>
      <c r="AL35" s="267">
        <f>FIS!O38</f>
        <v>0</v>
      </c>
      <c r="AM35" s="267">
        <f t="shared" si="6"/>
        <v>0</v>
      </c>
      <c r="AN35" s="267"/>
      <c r="AO35" s="267"/>
      <c r="AP35" s="267">
        <f>OGI!N38</f>
        <v>0</v>
      </c>
      <c r="AQ35" s="267">
        <f>OGI!O38</f>
        <v>0</v>
      </c>
      <c r="AR35" s="267">
        <f t="shared" si="7"/>
        <v>0</v>
      </c>
      <c r="AS35" s="267"/>
      <c r="AT35" s="267"/>
      <c r="AU35" s="267">
        <f>TLP!N38</f>
        <v>0</v>
      </c>
      <c r="AV35" s="267">
        <f>TLP!O38</f>
        <v>0</v>
      </c>
      <c r="AW35" s="267">
        <f t="shared" si="8"/>
        <v>0</v>
      </c>
      <c r="AX35" s="267"/>
      <c r="AY35" s="267"/>
      <c r="AZ35" s="267">
        <f>SEAC!N38</f>
        <v>0</v>
      </c>
      <c r="BA35" s="267">
        <f>SEAC!O38</f>
        <v>0</v>
      </c>
      <c r="BB35" s="267">
        <f t="shared" si="9"/>
        <v>0</v>
      </c>
      <c r="BC35" s="267"/>
      <c r="BD35" s="267"/>
      <c r="BE35" s="267">
        <f>TIC!N38</f>
        <v>0</v>
      </c>
      <c r="BF35" s="267">
        <f>TIC!O38</f>
        <v>0</v>
      </c>
      <c r="BG35" s="267">
        <f t="shared" si="10"/>
        <v>0</v>
      </c>
      <c r="BH35" s="262">
        <f>A35</f>
        <v>25</v>
      </c>
      <c r="BI35" s="263" t="str">
        <f t="shared" si="11"/>
        <v>NÃO TRANSITA</v>
      </c>
      <c r="BJ35" s="263"/>
      <c r="BK35" s="263"/>
      <c r="BL35" s="35">
        <v>25</v>
      </c>
      <c r="BM35" s="30" t="str">
        <f>+D35</f>
        <v>M</v>
      </c>
      <c r="BN35" s="31">
        <f>I35</f>
        <v>0</v>
      </c>
      <c r="BO35" s="31">
        <f>N35</f>
        <v>0</v>
      </c>
      <c r="BP35" s="31">
        <f>S35</f>
        <v>0</v>
      </c>
      <c r="BQ35" s="31">
        <f>X35</f>
        <v>0</v>
      </c>
      <c r="BR35" s="31">
        <f>AC35</f>
        <v>0</v>
      </c>
      <c r="BS35" s="31">
        <f>AH35</f>
        <v>0</v>
      </c>
      <c r="BT35" s="31">
        <f>AM35</f>
        <v>0</v>
      </c>
      <c r="BU35" s="31">
        <f>AR35</f>
        <v>0</v>
      </c>
      <c r="BV35" s="31">
        <f>+AW35</f>
        <v>0</v>
      </c>
      <c r="BW35" s="31">
        <f>+BB35</f>
        <v>0</v>
      </c>
      <c r="BX35" s="31">
        <f>+BG35</f>
        <v>0</v>
      </c>
      <c r="BY35" s="32">
        <f>COUNTIF(BN35:BX35,"&lt;9,5")</f>
        <v>11</v>
      </c>
    </row>
    <row r="36" spans="1:77" ht="18" customHeight="1" thickBot="1">
      <c r="A36" s="33">
        <v>26</v>
      </c>
      <c r="B36" s="25">
        <f>LISTA!B33</f>
        <v>77056</v>
      </c>
      <c r="C36" s="26" t="str">
        <f>LISTA!C33</f>
        <v>GUILHERME MATEUS GARCIA GASPAR</v>
      </c>
      <c r="D36" s="27" t="str">
        <f>LISTA!D33</f>
        <v>M</v>
      </c>
      <c r="E36" s="34"/>
      <c r="F36" s="34"/>
      <c r="G36" s="267">
        <f>LP!N39</f>
        <v>0</v>
      </c>
      <c r="H36" s="267">
        <f>LP!O39</f>
        <v>0</v>
      </c>
      <c r="I36" s="267">
        <f t="shared" si="0"/>
        <v>0</v>
      </c>
      <c r="J36" s="267"/>
      <c r="K36" s="267"/>
      <c r="L36" s="267">
        <f>ING!N39</f>
        <v>0</v>
      </c>
      <c r="M36" s="267">
        <f>ING!O39</f>
        <v>0</v>
      </c>
      <c r="N36" s="267">
        <f t="shared" si="1"/>
        <v>0</v>
      </c>
      <c r="O36" s="267"/>
      <c r="P36" s="267"/>
      <c r="Q36" s="267">
        <f>FAI!N39</f>
        <v>0</v>
      </c>
      <c r="R36" s="267">
        <f>FAI!O39</f>
        <v>0</v>
      </c>
      <c r="S36" s="267">
        <f t="shared" si="2"/>
        <v>0</v>
      </c>
      <c r="T36" s="267"/>
      <c r="U36" s="267"/>
      <c r="V36" s="267">
        <f>'ED. FISICA'!N39</f>
        <v>0</v>
      </c>
      <c r="W36" s="267">
        <f>'ED. FISICA'!O39</f>
        <v>0</v>
      </c>
      <c r="X36" s="267">
        <f t="shared" si="3"/>
        <v>0</v>
      </c>
      <c r="Y36" s="267"/>
      <c r="Z36" s="267"/>
      <c r="AA36" s="267">
        <f>MAT!N39</f>
        <v>0</v>
      </c>
      <c r="AB36" s="267">
        <f>MAT!O39</f>
        <v>0</v>
      </c>
      <c r="AC36" s="267">
        <f t="shared" si="4"/>
        <v>0</v>
      </c>
      <c r="AD36" s="267"/>
      <c r="AE36" s="267"/>
      <c r="AF36" s="267">
        <f>QUI!N39</f>
        <v>0</v>
      </c>
      <c r="AG36" s="267">
        <f>QUI!O39</f>
        <v>0</v>
      </c>
      <c r="AH36" s="267">
        <f t="shared" si="5"/>
        <v>0</v>
      </c>
      <c r="AI36" s="267"/>
      <c r="AJ36" s="267"/>
      <c r="AK36" s="267">
        <f>FIS!N39</f>
        <v>0</v>
      </c>
      <c r="AL36" s="267">
        <f>FIS!O39</f>
        <v>0</v>
      </c>
      <c r="AM36" s="267">
        <f t="shared" si="6"/>
        <v>0</v>
      </c>
      <c r="AN36" s="267"/>
      <c r="AO36" s="267"/>
      <c r="AP36" s="267">
        <f>OGI!N39</f>
        <v>0</v>
      </c>
      <c r="AQ36" s="267">
        <f>OGI!O39</f>
        <v>0</v>
      </c>
      <c r="AR36" s="267">
        <f t="shared" si="7"/>
        <v>0</v>
      </c>
      <c r="AS36" s="267"/>
      <c r="AT36" s="267"/>
      <c r="AU36" s="267">
        <f>TLP!N39</f>
        <v>0</v>
      </c>
      <c r="AV36" s="267">
        <f>TLP!O39</f>
        <v>0</v>
      </c>
      <c r="AW36" s="267">
        <f t="shared" si="8"/>
        <v>0</v>
      </c>
      <c r="AX36" s="267"/>
      <c r="AY36" s="267"/>
      <c r="AZ36" s="267">
        <f>SEAC!N39</f>
        <v>0</v>
      </c>
      <c r="BA36" s="267">
        <f>SEAC!O39</f>
        <v>0</v>
      </c>
      <c r="BB36" s="267">
        <f t="shared" si="9"/>
        <v>0</v>
      </c>
      <c r="BC36" s="267"/>
      <c r="BD36" s="267"/>
      <c r="BE36" s="267">
        <f>TIC!N39</f>
        <v>0</v>
      </c>
      <c r="BF36" s="267">
        <f>TIC!O39</f>
        <v>0</v>
      </c>
      <c r="BG36" s="267">
        <f t="shared" si="10"/>
        <v>0</v>
      </c>
      <c r="BH36" s="262">
        <f>A36</f>
        <v>26</v>
      </c>
      <c r="BI36" s="263" t="str">
        <f t="shared" si="11"/>
        <v>NÃO TRANSITA</v>
      </c>
      <c r="BJ36" s="263"/>
      <c r="BK36" s="263"/>
      <c r="BL36" s="35">
        <v>26</v>
      </c>
      <c r="BM36" s="30" t="str">
        <f>+D36</f>
        <v>M</v>
      </c>
      <c r="BN36" s="31">
        <f>I36</f>
        <v>0</v>
      </c>
      <c r="BO36" s="31">
        <f>N36</f>
        <v>0</v>
      </c>
      <c r="BP36" s="31">
        <f>S36</f>
        <v>0</v>
      </c>
      <c r="BQ36" s="31">
        <f>X36</f>
        <v>0</v>
      </c>
      <c r="BR36" s="31">
        <f>AC36</f>
        <v>0</v>
      </c>
      <c r="BS36" s="31">
        <f>AH36</f>
        <v>0</v>
      </c>
      <c r="BT36" s="31">
        <f>AM36</f>
        <v>0</v>
      </c>
      <c r="BU36" s="31">
        <f>AR36</f>
        <v>0</v>
      </c>
      <c r="BV36" s="31">
        <f>+AW36</f>
        <v>0</v>
      </c>
      <c r="BW36" s="31">
        <f>+BB36</f>
        <v>0</v>
      </c>
      <c r="BX36" s="31">
        <f>+BG36</f>
        <v>0</v>
      </c>
      <c r="BY36" s="32">
        <f>COUNTIF(BN36:BX36,"&lt;9,5")</f>
        <v>11</v>
      </c>
    </row>
    <row r="37" spans="1:77" ht="18" customHeight="1" thickBot="1">
      <c r="A37" s="33">
        <v>27</v>
      </c>
      <c r="B37" s="25">
        <f>LISTA!B34</f>
        <v>77057</v>
      </c>
      <c r="C37" s="26" t="str">
        <f>LISTA!C34</f>
        <v>IVANDRO FERREIRA DOMINGOS</v>
      </c>
      <c r="D37" s="27" t="str">
        <f>LISTA!D34</f>
        <v>M</v>
      </c>
      <c r="E37" s="34"/>
      <c r="F37" s="34"/>
      <c r="G37" s="267">
        <f>LP!N40</f>
        <v>0</v>
      </c>
      <c r="H37" s="267">
        <f>LP!O40</f>
        <v>0</v>
      </c>
      <c r="I37" s="267">
        <f t="shared" si="0"/>
        <v>0</v>
      </c>
      <c r="J37" s="267"/>
      <c r="K37" s="267"/>
      <c r="L37" s="267">
        <f>ING!N40</f>
        <v>0</v>
      </c>
      <c r="M37" s="267">
        <f>ING!O40</f>
        <v>0</v>
      </c>
      <c r="N37" s="267">
        <f t="shared" si="1"/>
        <v>0</v>
      </c>
      <c r="O37" s="267"/>
      <c r="P37" s="267"/>
      <c r="Q37" s="267">
        <f>FAI!N40</f>
        <v>0</v>
      </c>
      <c r="R37" s="267">
        <f>FAI!O40</f>
        <v>0</v>
      </c>
      <c r="S37" s="267">
        <f t="shared" si="2"/>
        <v>0</v>
      </c>
      <c r="T37" s="267"/>
      <c r="U37" s="267"/>
      <c r="V37" s="267">
        <f>'ED. FISICA'!N40</f>
        <v>0</v>
      </c>
      <c r="W37" s="267">
        <f>'ED. FISICA'!O40</f>
        <v>0</v>
      </c>
      <c r="X37" s="267">
        <f t="shared" si="3"/>
        <v>0</v>
      </c>
      <c r="Y37" s="267"/>
      <c r="Z37" s="267"/>
      <c r="AA37" s="267">
        <f>MAT!N40</f>
        <v>0</v>
      </c>
      <c r="AB37" s="267">
        <f>MAT!O40</f>
        <v>0</v>
      </c>
      <c r="AC37" s="267">
        <f t="shared" si="4"/>
        <v>0</v>
      </c>
      <c r="AD37" s="267"/>
      <c r="AE37" s="267"/>
      <c r="AF37" s="267">
        <f>QUI!N40</f>
        <v>0</v>
      </c>
      <c r="AG37" s="267">
        <f>QUI!O40</f>
        <v>0</v>
      </c>
      <c r="AH37" s="267">
        <f t="shared" si="5"/>
        <v>0</v>
      </c>
      <c r="AI37" s="267"/>
      <c r="AJ37" s="267"/>
      <c r="AK37" s="267">
        <f>FIS!N40</f>
        <v>0</v>
      </c>
      <c r="AL37" s="267">
        <f>FIS!O40</f>
        <v>0</v>
      </c>
      <c r="AM37" s="267">
        <f t="shared" si="6"/>
        <v>0</v>
      </c>
      <c r="AN37" s="267"/>
      <c r="AO37" s="267"/>
      <c r="AP37" s="267">
        <f>OGI!N40</f>
        <v>0</v>
      </c>
      <c r="AQ37" s="267">
        <f>OGI!O40</f>
        <v>0</v>
      </c>
      <c r="AR37" s="267">
        <f t="shared" si="7"/>
        <v>0</v>
      </c>
      <c r="AS37" s="267"/>
      <c r="AT37" s="267"/>
      <c r="AU37" s="267">
        <f>TLP!N40</f>
        <v>0</v>
      </c>
      <c r="AV37" s="267">
        <f>TLP!O40</f>
        <v>0</v>
      </c>
      <c r="AW37" s="267">
        <f t="shared" si="8"/>
        <v>0</v>
      </c>
      <c r="AX37" s="267"/>
      <c r="AY37" s="267"/>
      <c r="AZ37" s="267">
        <f>SEAC!N40</f>
        <v>0</v>
      </c>
      <c r="BA37" s="267">
        <f>SEAC!O40</f>
        <v>0</v>
      </c>
      <c r="BB37" s="267">
        <f t="shared" si="9"/>
        <v>0</v>
      </c>
      <c r="BC37" s="267"/>
      <c r="BD37" s="267"/>
      <c r="BE37" s="267">
        <f>TIC!N40</f>
        <v>0</v>
      </c>
      <c r="BF37" s="267">
        <f>TIC!O40</f>
        <v>0</v>
      </c>
      <c r="BG37" s="267">
        <f t="shared" si="10"/>
        <v>0</v>
      </c>
      <c r="BH37" s="262">
        <f>A37</f>
        <v>27</v>
      </c>
      <c r="BI37" s="263" t="str">
        <f t="shared" si="11"/>
        <v>NÃO TRANSITA</v>
      </c>
      <c r="BJ37" s="263"/>
      <c r="BK37" s="263"/>
      <c r="BL37" s="35">
        <v>27</v>
      </c>
      <c r="BM37" s="30" t="str">
        <f>+D37</f>
        <v>M</v>
      </c>
      <c r="BN37" s="31">
        <f>I37</f>
        <v>0</v>
      </c>
      <c r="BO37" s="31">
        <f>N37</f>
        <v>0</v>
      </c>
      <c r="BP37" s="31">
        <f>S37</f>
        <v>0</v>
      </c>
      <c r="BQ37" s="31">
        <f>X37</f>
        <v>0</v>
      </c>
      <c r="BR37" s="31">
        <f>AC37</f>
        <v>0</v>
      </c>
      <c r="BS37" s="31">
        <f>AH37</f>
        <v>0</v>
      </c>
      <c r="BT37" s="31">
        <f>AM37</f>
        <v>0</v>
      </c>
      <c r="BU37" s="31">
        <f>AR37</f>
        <v>0</v>
      </c>
      <c r="BV37" s="31">
        <f>+AW37</f>
        <v>0</v>
      </c>
      <c r="BW37" s="31">
        <f>+BB37</f>
        <v>0</v>
      </c>
      <c r="BX37" s="31">
        <f>+BG37</f>
        <v>0</v>
      </c>
      <c r="BY37" s="32">
        <f>COUNTIF(BN37:BX37,"&lt;9,5")</f>
        <v>11</v>
      </c>
    </row>
    <row r="38" spans="1:77" ht="18" customHeight="1" thickBot="1">
      <c r="A38" s="33">
        <v>28</v>
      </c>
      <c r="B38" s="25">
        <f>LISTA!B35</f>
        <v>77058</v>
      </c>
      <c r="C38" s="26" t="str">
        <f>LISTA!C35</f>
        <v xml:space="preserve">JACIRA MARISTELA JACINTO AMBRÓSIO </v>
      </c>
      <c r="D38" s="27" t="str">
        <f>LISTA!D35</f>
        <v>F</v>
      </c>
      <c r="E38" s="34"/>
      <c r="F38" s="34"/>
      <c r="G38" s="267">
        <f>LP!N41</f>
        <v>0</v>
      </c>
      <c r="H38" s="267">
        <f>LP!O41</f>
        <v>0</v>
      </c>
      <c r="I38" s="267">
        <f t="shared" si="0"/>
        <v>0</v>
      </c>
      <c r="J38" s="267"/>
      <c r="K38" s="267"/>
      <c r="L38" s="267">
        <f>ING!N41</f>
        <v>0</v>
      </c>
      <c r="M38" s="267">
        <f>ING!O41</f>
        <v>0</v>
      </c>
      <c r="N38" s="267">
        <f t="shared" si="1"/>
        <v>0</v>
      </c>
      <c r="O38" s="267"/>
      <c r="P38" s="267"/>
      <c r="Q38" s="267">
        <f>FAI!N41</f>
        <v>0</v>
      </c>
      <c r="R38" s="267">
        <f>FAI!O41</f>
        <v>0</v>
      </c>
      <c r="S38" s="267">
        <f t="shared" si="2"/>
        <v>0</v>
      </c>
      <c r="T38" s="267"/>
      <c r="U38" s="267"/>
      <c r="V38" s="267">
        <f>'ED. FISICA'!N41</f>
        <v>0</v>
      </c>
      <c r="W38" s="267">
        <f>'ED. FISICA'!O41</f>
        <v>0</v>
      </c>
      <c r="X38" s="267">
        <f t="shared" si="3"/>
        <v>0</v>
      </c>
      <c r="Y38" s="267"/>
      <c r="Z38" s="267"/>
      <c r="AA38" s="267">
        <f>MAT!N41</f>
        <v>0</v>
      </c>
      <c r="AB38" s="267">
        <f>MAT!O41</f>
        <v>0</v>
      </c>
      <c r="AC38" s="267">
        <f t="shared" si="4"/>
        <v>0</v>
      </c>
      <c r="AD38" s="267"/>
      <c r="AE38" s="267"/>
      <c r="AF38" s="267">
        <f>QUI!N41</f>
        <v>0</v>
      </c>
      <c r="AG38" s="267">
        <f>QUI!O41</f>
        <v>0</v>
      </c>
      <c r="AH38" s="267">
        <f t="shared" si="5"/>
        <v>0</v>
      </c>
      <c r="AI38" s="267"/>
      <c r="AJ38" s="267"/>
      <c r="AK38" s="267">
        <f>FIS!N41</f>
        <v>0</v>
      </c>
      <c r="AL38" s="267">
        <f>FIS!O41</f>
        <v>0</v>
      </c>
      <c r="AM38" s="267">
        <f t="shared" si="6"/>
        <v>0</v>
      </c>
      <c r="AN38" s="267"/>
      <c r="AO38" s="267"/>
      <c r="AP38" s="267">
        <f>OGI!N41</f>
        <v>0</v>
      </c>
      <c r="AQ38" s="267">
        <f>OGI!O41</f>
        <v>0</v>
      </c>
      <c r="AR38" s="267">
        <f t="shared" si="7"/>
        <v>0</v>
      </c>
      <c r="AS38" s="267"/>
      <c r="AT38" s="267"/>
      <c r="AU38" s="267">
        <f>TLP!N41</f>
        <v>0</v>
      </c>
      <c r="AV38" s="267">
        <f>TLP!O41</f>
        <v>0</v>
      </c>
      <c r="AW38" s="267">
        <f t="shared" si="8"/>
        <v>0</v>
      </c>
      <c r="AX38" s="267"/>
      <c r="AY38" s="267"/>
      <c r="AZ38" s="267">
        <f>SEAC!N41</f>
        <v>0</v>
      </c>
      <c r="BA38" s="267">
        <f>SEAC!O41</f>
        <v>0</v>
      </c>
      <c r="BB38" s="267">
        <f t="shared" si="9"/>
        <v>0</v>
      </c>
      <c r="BC38" s="267"/>
      <c r="BD38" s="267"/>
      <c r="BE38" s="267">
        <f>TIC!N41</f>
        <v>0</v>
      </c>
      <c r="BF38" s="267">
        <f>TIC!O41</f>
        <v>0</v>
      </c>
      <c r="BG38" s="267">
        <f t="shared" si="10"/>
        <v>0</v>
      </c>
      <c r="BH38" s="262">
        <f>A38</f>
        <v>28</v>
      </c>
      <c r="BI38" s="263" t="str">
        <f t="shared" si="11"/>
        <v>NÃO TRANSITA</v>
      </c>
      <c r="BJ38" s="263"/>
      <c r="BK38" s="263"/>
      <c r="BL38" s="35">
        <v>28</v>
      </c>
      <c r="BM38" s="30" t="str">
        <f>+D38</f>
        <v>F</v>
      </c>
      <c r="BN38" s="31">
        <f>I38</f>
        <v>0</v>
      </c>
      <c r="BO38" s="31">
        <f>N38</f>
        <v>0</v>
      </c>
      <c r="BP38" s="31">
        <f>S38</f>
        <v>0</v>
      </c>
      <c r="BQ38" s="31">
        <f>X38</f>
        <v>0</v>
      </c>
      <c r="BR38" s="31">
        <f>AC38</f>
        <v>0</v>
      </c>
      <c r="BS38" s="31">
        <f>AH38</f>
        <v>0</v>
      </c>
      <c r="BT38" s="31">
        <f>AM38</f>
        <v>0</v>
      </c>
      <c r="BU38" s="31">
        <f>AR38</f>
        <v>0</v>
      </c>
      <c r="BV38" s="31">
        <f>+AW38</f>
        <v>0</v>
      </c>
      <c r="BW38" s="31">
        <f>+BB38</f>
        <v>0</v>
      </c>
      <c r="BX38" s="31">
        <f>+BG38</f>
        <v>0</v>
      </c>
      <c r="BY38" s="32">
        <f>COUNTIF(BN38:BX38,"&lt;9,5")</f>
        <v>11</v>
      </c>
    </row>
    <row r="39" spans="1:77" ht="18" customHeight="1" thickBot="1">
      <c r="A39" s="33">
        <v>29</v>
      </c>
      <c r="B39" s="25">
        <f>LISTA!B36</f>
        <v>77059</v>
      </c>
      <c r="C39" s="26" t="str">
        <f>LISTA!C36</f>
        <v xml:space="preserve">JONATÃ FILIPE DA COSTA JOÃO </v>
      </c>
      <c r="D39" s="27" t="str">
        <f>LISTA!D36</f>
        <v>M</v>
      </c>
      <c r="E39" s="34"/>
      <c r="F39" s="34"/>
      <c r="G39" s="267">
        <f>LP!N42</f>
        <v>0</v>
      </c>
      <c r="H39" s="267">
        <f>LP!O42</f>
        <v>0</v>
      </c>
      <c r="I39" s="267">
        <f t="shared" si="0"/>
        <v>0</v>
      </c>
      <c r="J39" s="267"/>
      <c r="K39" s="267"/>
      <c r="L39" s="267">
        <f>ING!N42</f>
        <v>0</v>
      </c>
      <c r="M39" s="267">
        <f>ING!O42</f>
        <v>0</v>
      </c>
      <c r="N39" s="267">
        <f t="shared" si="1"/>
        <v>0</v>
      </c>
      <c r="O39" s="267"/>
      <c r="P39" s="267"/>
      <c r="Q39" s="267">
        <f>FAI!N42</f>
        <v>0</v>
      </c>
      <c r="R39" s="267">
        <f>FAI!O42</f>
        <v>0</v>
      </c>
      <c r="S39" s="267">
        <f t="shared" si="2"/>
        <v>0</v>
      </c>
      <c r="T39" s="267"/>
      <c r="U39" s="267"/>
      <c r="V39" s="267">
        <f>'ED. FISICA'!N42</f>
        <v>0</v>
      </c>
      <c r="W39" s="267">
        <f>'ED. FISICA'!O42</f>
        <v>0</v>
      </c>
      <c r="X39" s="267">
        <f t="shared" si="3"/>
        <v>0</v>
      </c>
      <c r="Y39" s="267"/>
      <c r="Z39" s="267"/>
      <c r="AA39" s="267">
        <f>MAT!N42</f>
        <v>0</v>
      </c>
      <c r="AB39" s="267">
        <f>MAT!O42</f>
        <v>0</v>
      </c>
      <c r="AC39" s="267">
        <f t="shared" si="4"/>
        <v>0</v>
      </c>
      <c r="AD39" s="267"/>
      <c r="AE39" s="267"/>
      <c r="AF39" s="267">
        <f>QUI!N42</f>
        <v>0</v>
      </c>
      <c r="AG39" s="267">
        <f>QUI!O42</f>
        <v>0</v>
      </c>
      <c r="AH39" s="267">
        <f t="shared" si="5"/>
        <v>0</v>
      </c>
      <c r="AI39" s="267"/>
      <c r="AJ39" s="267"/>
      <c r="AK39" s="267">
        <f>FIS!N42</f>
        <v>0</v>
      </c>
      <c r="AL39" s="267">
        <f>FIS!O42</f>
        <v>0</v>
      </c>
      <c r="AM39" s="267">
        <f t="shared" si="6"/>
        <v>0</v>
      </c>
      <c r="AN39" s="267"/>
      <c r="AO39" s="267"/>
      <c r="AP39" s="267">
        <f>OGI!N42</f>
        <v>0</v>
      </c>
      <c r="AQ39" s="267">
        <f>OGI!O42</f>
        <v>0</v>
      </c>
      <c r="AR39" s="267">
        <f t="shared" si="7"/>
        <v>0</v>
      </c>
      <c r="AS39" s="267"/>
      <c r="AT39" s="267"/>
      <c r="AU39" s="267">
        <f>TLP!N42</f>
        <v>0</v>
      </c>
      <c r="AV39" s="267">
        <f>TLP!O42</f>
        <v>0</v>
      </c>
      <c r="AW39" s="267">
        <f t="shared" si="8"/>
        <v>0</v>
      </c>
      <c r="AX39" s="267"/>
      <c r="AY39" s="267"/>
      <c r="AZ39" s="267">
        <f>SEAC!N42</f>
        <v>0</v>
      </c>
      <c r="BA39" s="267">
        <f>SEAC!O42</f>
        <v>0</v>
      </c>
      <c r="BB39" s="267">
        <f t="shared" si="9"/>
        <v>0</v>
      </c>
      <c r="BC39" s="267"/>
      <c r="BD39" s="267"/>
      <c r="BE39" s="267">
        <f>TIC!N42</f>
        <v>0</v>
      </c>
      <c r="BF39" s="267">
        <f>TIC!O42</f>
        <v>0</v>
      </c>
      <c r="BG39" s="267">
        <f t="shared" si="10"/>
        <v>0</v>
      </c>
      <c r="BH39" s="262">
        <f>A39</f>
        <v>29</v>
      </c>
      <c r="BI39" s="263" t="str">
        <f t="shared" si="11"/>
        <v>NÃO TRANSITA</v>
      </c>
      <c r="BJ39" s="263"/>
      <c r="BK39" s="263"/>
      <c r="BL39" s="35">
        <v>29</v>
      </c>
      <c r="BM39" s="30" t="str">
        <f>+D39</f>
        <v>M</v>
      </c>
      <c r="BN39" s="31">
        <f>I39</f>
        <v>0</v>
      </c>
      <c r="BO39" s="31">
        <f>N39</f>
        <v>0</v>
      </c>
      <c r="BP39" s="31">
        <f>S39</f>
        <v>0</v>
      </c>
      <c r="BQ39" s="31">
        <f>X39</f>
        <v>0</v>
      </c>
      <c r="BR39" s="31">
        <f>AC39</f>
        <v>0</v>
      </c>
      <c r="BS39" s="31">
        <f>AH39</f>
        <v>0</v>
      </c>
      <c r="BT39" s="31">
        <f>AM39</f>
        <v>0</v>
      </c>
      <c r="BU39" s="31">
        <f>AR39</f>
        <v>0</v>
      </c>
      <c r="BV39" s="31">
        <f>+AW39</f>
        <v>0</v>
      </c>
      <c r="BW39" s="31">
        <f>+BB39</f>
        <v>0</v>
      </c>
      <c r="BX39" s="31">
        <f>+BG39</f>
        <v>0</v>
      </c>
      <c r="BY39" s="32">
        <f>COUNTIF(BN39:BX39,"&lt;9,5")</f>
        <v>11</v>
      </c>
    </row>
    <row r="40" spans="1:77" ht="18" customHeight="1" thickBot="1">
      <c r="A40" s="33">
        <v>30</v>
      </c>
      <c r="B40" s="25">
        <f>LISTA!B37</f>
        <v>77060</v>
      </c>
      <c r="C40" s="26" t="str">
        <f>LISTA!C37</f>
        <v>JOSÉ BERNARDO MILAGRE PASCOAL</v>
      </c>
      <c r="D40" s="27" t="str">
        <f>LISTA!D37</f>
        <v>M</v>
      </c>
      <c r="E40" s="34"/>
      <c r="F40" s="34"/>
      <c r="G40" s="267">
        <f>LP!N43</f>
        <v>0</v>
      </c>
      <c r="H40" s="267">
        <f>LP!O43</f>
        <v>0</v>
      </c>
      <c r="I40" s="267">
        <f t="shared" si="0"/>
        <v>0</v>
      </c>
      <c r="J40" s="267"/>
      <c r="K40" s="267"/>
      <c r="L40" s="267">
        <f>ING!N43</f>
        <v>0</v>
      </c>
      <c r="M40" s="267">
        <f>ING!O43</f>
        <v>0</v>
      </c>
      <c r="N40" s="267">
        <f t="shared" si="1"/>
        <v>0</v>
      </c>
      <c r="O40" s="267"/>
      <c r="P40" s="267"/>
      <c r="Q40" s="267">
        <f>FAI!N43</f>
        <v>0</v>
      </c>
      <c r="R40" s="267">
        <f>FAI!O43</f>
        <v>0</v>
      </c>
      <c r="S40" s="267">
        <f t="shared" si="2"/>
        <v>0</v>
      </c>
      <c r="T40" s="267"/>
      <c r="U40" s="267"/>
      <c r="V40" s="267">
        <f>'ED. FISICA'!N43</f>
        <v>0</v>
      </c>
      <c r="W40" s="267">
        <f>'ED. FISICA'!O43</f>
        <v>0</v>
      </c>
      <c r="X40" s="267">
        <f t="shared" si="3"/>
        <v>0</v>
      </c>
      <c r="Y40" s="267"/>
      <c r="Z40" s="267"/>
      <c r="AA40" s="267">
        <f>MAT!N43</f>
        <v>0</v>
      </c>
      <c r="AB40" s="267">
        <f>MAT!O43</f>
        <v>0</v>
      </c>
      <c r="AC40" s="267">
        <f t="shared" si="4"/>
        <v>0</v>
      </c>
      <c r="AD40" s="267"/>
      <c r="AE40" s="267"/>
      <c r="AF40" s="267">
        <f>QUI!N43</f>
        <v>0</v>
      </c>
      <c r="AG40" s="267">
        <f>QUI!O43</f>
        <v>0</v>
      </c>
      <c r="AH40" s="267">
        <f t="shared" si="5"/>
        <v>0</v>
      </c>
      <c r="AI40" s="267"/>
      <c r="AJ40" s="267"/>
      <c r="AK40" s="267">
        <f>FIS!N43</f>
        <v>0</v>
      </c>
      <c r="AL40" s="267">
        <f>FIS!O43</f>
        <v>0</v>
      </c>
      <c r="AM40" s="267">
        <f t="shared" si="6"/>
        <v>0</v>
      </c>
      <c r="AN40" s="267"/>
      <c r="AO40" s="267"/>
      <c r="AP40" s="267">
        <f>OGI!N43</f>
        <v>0</v>
      </c>
      <c r="AQ40" s="267">
        <f>OGI!O43</f>
        <v>0</v>
      </c>
      <c r="AR40" s="267">
        <f t="shared" si="7"/>
        <v>0</v>
      </c>
      <c r="AS40" s="267"/>
      <c r="AT40" s="267"/>
      <c r="AU40" s="267">
        <f>TLP!N43</f>
        <v>0</v>
      </c>
      <c r="AV40" s="267">
        <f>TLP!O43</f>
        <v>0</v>
      </c>
      <c r="AW40" s="267">
        <f t="shared" si="8"/>
        <v>0</v>
      </c>
      <c r="AX40" s="267"/>
      <c r="AY40" s="267"/>
      <c r="AZ40" s="267">
        <f>SEAC!N43</f>
        <v>0</v>
      </c>
      <c r="BA40" s="267">
        <f>SEAC!O43</f>
        <v>0</v>
      </c>
      <c r="BB40" s="267">
        <f t="shared" si="9"/>
        <v>0</v>
      </c>
      <c r="BC40" s="267"/>
      <c r="BD40" s="267"/>
      <c r="BE40" s="267">
        <f>TIC!N43</f>
        <v>0</v>
      </c>
      <c r="BF40" s="267">
        <f>TIC!O43</f>
        <v>0</v>
      </c>
      <c r="BG40" s="267">
        <f t="shared" si="10"/>
        <v>0</v>
      </c>
      <c r="BH40" s="262">
        <f>A40</f>
        <v>30</v>
      </c>
      <c r="BI40" s="263" t="str">
        <f t="shared" si="11"/>
        <v>NÃO TRANSITA</v>
      </c>
      <c r="BJ40" s="263"/>
      <c r="BK40" s="263"/>
      <c r="BL40" s="35">
        <v>30</v>
      </c>
      <c r="BM40" s="30" t="str">
        <f>+D40</f>
        <v>M</v>
      </c>
      <c r="BN40" s="31">
        <f>I40</f>
        <v>0</v>
      </c>
      <c r="BO40" s="31">
        <f>N40</f>
        <v>0</v>
      </c>
      <c r="BP40" s="31">
        <f>S40</f>
        <v>0</v>
      </c>
      <c r="BQ40" s="31">
        <f>X40</f>
        <v>0</v>
      </c>
      <c r="BR40" s="31">
        <f>AC40</f>
        <v>0</v>
      </c>
      <c r="BS40" s="31">
        <f>AH40</f>
        <v>0</v>
      </c>
      <c r="BT40" s="31">
        <f>AM40</f>
        <v>0</v>
      </c>
      <c r="BU40" s="31">
        <f>AR40</f>
        <v>0</v>
      </c>
      <c r="BV40" s="31">
        <f>+AW40</f>
        <v>0</v>
      </c>
      <c r="BW40" s="31">
        <f>+BB40</f>
        <v>0</v>
      </c>
      <c r="BX40" s="31">
        <f>+BG40</f>
        <v>0</v>
      </c>
      <c r="BY40" s="32">
        <f>COUNTIF(BN40:BX40,"&lt;9,5")</f>
        <v>11</v>
      </c>
    </row>
    <row r="41" spans="1:77" ht="18" customHeight="1" thickBot="1">
      <c r="A41" s="33">
        <v>31</v>
      </c>
      <c r="B41" s="25">
        <f>LISTA!B38</f>
        <v>77061</v>
      </c>
      <c r="C41" s="26" t="str">
        <f>LISTA!C38</f>
        <v>JOSÉ DOS SANTOS ANTÓNIO</v>
      </c>
      <c r="D41" s="27" t="str">
        <f>LISTA!D38</f>
        <v>M</v>
      </c>
      <c r="E41" s="34"/>
      <c r="F41" s="34"/>
      <c r="G41" s="267">
        <f>LP!N44</f>
        <v>0</v>
      </c>
      <c r="H41" s="267">
        <f>LP!O44</f>
        <v>0</v>
      </c>
      <c r="I41" s="267">
        <f t="shared" si="0"/>
        <v>0</v>
      </c>
      <c r="J41" s="267"/>
      <c r="K41" s="267"/>
      <c r="L41" s="267">
        <f>ING!N44</f>
        <v>0</v>
      </c>
      <c r="M41" s="267">
        <f>ING!O44</f>
        <v>0</v>
      </c>
      <c r="N41" s="267">
        <f t="shared" si="1"/>
        <v>0</v>
      </c>
      <c r="O41" s="267"/>
      <c r="P41" s="267"/>
      <c r="Q41" s="267">
        <f>FAI!N44</f>
        <v>0</v>
      </c>
      <c r="R41" s="267">
        <f>FAI!O44</f>
        <v>0</v>
      </c>
      <c r="S41" s="267">
        <f t="shared" si="2"/>
        <v>0</v>
      </c>
      <c r="T41" s="267"/>
      <c r="U41" s="267"/>
      <c r="V41" s="267">
        <f>'ED. FISICA'!N44</f>
        <v>0</v>
      </c>
      <c r="W41" s="267">
        <f>'ED. FISICA'!O44</f>
        <v>0</v>
      </c>
      <c r="X41" s="267">
        <f t="shared" si="3"/>
        <v>0</v>
      </c>
      <c r="Y41" s="267"/>
      <c r="Z41" s="267"/>
      <c r="AA41" s="267">
        <f>MAT!N44</f>
        <v>0</v>
      </c>
      <c r="AB41" s="267">
        <f>MAT!O44</f>
        <v>0</v>
      </c>
      <c r="AC41" s="267">
        <f t="shared" si="4"/>
        <v>0</v>
      </c>
      <c r="AD41" s="267"/>
      <c r="AE41" s="267"/>
      <c r="AF41" s="267">
        <f>QUI!N44</f>
        <v>0</v>
      </c>
      <c r="AG41" s="267">
        <f>QUI!O44</f>
        <v>0</v>
      </c>
      <c r="AH41" s="267">
        <f t="shared" si="5"/>
        <v>0</v>
      </c>
      <c r="AI41" s="267"/>
      <c r="AJ41" s="267"/>
      <c r="AK41" s="267">
        <f>FIS!N44</f>
        <v>0</v>
      </c>
      <c r="AL41" s="267">
        <f>FIS!O44</f>
        <v>0</v>
      </c>
      <c r="AM41" s="267">
        <f t="shared" si="6"/>
        <v>0</v>
      </c>
      <c r="AN41" s="267"/>
      <c r="AO41" s="267"/>
      <c r="AP41" s="267">
        <f>OGI!N44</f>
        <v>0</v>
      </c>
      <c r="AQ41" s="267">
        <f>OGI!O44</f>
        <v>0</v>
      </c>
      <c r="AR41" s="267">
        <f t="shared" si="7"/>
        <v>0</v>
      </c>
      <c r="AS41" s="267"/>
      <c r="AT41" s="267"/>
      <c r="AU41" s="267">
        <f>TLP!N44</f>
        <v>0</v>
      </c>
      <c r="AV41" s="267">
        <f>TLP!O44</f>
        <v>0</v>
      </c>
      <c r="AW41" s="267">
        <f t="shared" si="8"/>
        <v>0</v>
      </c>
      <c r="AX41" s="267"/>
      <c r="AY41" s="267"/>
      <c r="AZ41" s="267">
        <f>SEAC!N44</f>
        <v>0</v>
      </c>
      <c r="BA41" s="267">
        <f>SEAC!O44</f>
        <v>0</v>
      </c>
      <c r="BB41" s="267">
        <f t="shared" si="9"/>
        <v>0</v>
      </c>
      <c r="BC41" s="267"/>
      <c r="BD41" s="267"/>
      <c r="BE41" s="267">
        <f>TIC!N44</f>
        <v>0</v>
      </c>
      <c r="BF41" s="267">
        <f>TIC!O44</f>
        <v>0</v>
      </c>
      <c r="BG41" s="267">
        <f t="shared" si="10"/>
        <v>0</v>
      </c>
      <c r="BH41" s="262">
        <f>A41</f>
        <v>31</v>
      </c>
      <c r="BI41" s="263" t="str">
        <f t="shared" si="11"/>
        <v>NÃO TRANSITA</v>
      </c>
      <c r="BJ41" s="263"/>
      <c r="BK41" s="263"/>
      <c r="BL41" s="35">
        <v>31</v>
      </c>
      <c r="BM41" s="30" t="str">
        <f>+D41</f>
        <v>M</v>
      </c>
      <c r="BN41" s="31">
        <f>I41</f>
        <v>0</v>
      </c>
      <c r="BO41" s="31">
        <f>N41</f>
        <v>0</v>
      </c>
      <c r="BP41" s="31">
        <f>S41</f>
        <v>0</v>
      </c>
      <c r="BQ41" s="31">
        <f>X41</f>
        <v>0</v>
      </c>
      <c r="BR41" s="31">
        <f>AC41</f>
        <v>0</v>
      </c>
      <c r="BS41" s="31">
        <f>AH41</f>
        <v>0</v>
      </c>
      <c r="BT41" s="31">
        <f>AM41</f>
        <v>0</v>
      </c>
      <c r="BU41" s="31">
        <f>AR41</f>
        <v>0</v>
      </c>
      <c r="BV41" s="31">
        <f>+AW41</f>
        <v>0</v>
      </c>
      <c r="BW41" s="31">
        <f>+BB41</f>
        <v>0</v>
      </c>
      <c r="BX41" s="31">
        <f>+BG41</f>
        <v>0</v>
      </c>
      <c r="BY41" s="32">
        <f>COUNTIF(BN41:BX41,"&lt;9,5")</f>
        <v>11</v>
      </c>
    </row>
    <row r="42" spans="1:77" ht="18" customHeight="1" thickBot="1">
      <c r="A42" s="33">
        <v>32</v>
      </c>
      <c r="B42" s="25">
        <f>LISTA!B39</f>
        <v>77062</v>
      </c>
      <c r="C42" s="26" t="str">
        <f>LISTA!C39</f>
        <v>JOSÉ FERNANDO ARMANDO DOS ANJOS PINA</v>
      </c>
      <c r="D42" s="27" t="str">
        <f>LISTA!D39</f>
        <v>M</v>
      </c>
      <c r="E42" s="34"/>
      <c r="F42" s="34"/>
      <c r="G42" s="267">
        <f>LP!N45</f>
        <v>0</v>
      </c>
      <c r="H42" s="267">
        <f>LP!O45</f>
        <v>0</v>
      </c>
      <c r="I42" s="267">
        <f t="shared" si="0"/>
        <v>0</v>
      </c>
      <c r="J42" s="267"/>
      <c r="K42" s="267"/>
      <c r="L42" s="267">
        <f>ING!N45</f>
        <v>0</v>
      </c>
      <c r="M42" s="267">
        <f>ING!O45</f>
        <v>0</v>
      </c>
      <c r="N42" s="267">
        <f t="shared" si="1"/>
        <v>0</v>
      </c>
      <c r="O42" s="267"/>
      <c r="P42" s="267"/>
      <c r="Q42" s="267">
        <f>FAI!N45</f>
        <v>0</v>
      </c>
      <c r="R42" s="267">
        <f>FAI!O45</f>
        <v>0</v>
      </c>
      <c r="S42" s="267">
        <f t="shared" si="2"/>
        <v>0</v>
      </c>
      <c r="T42" s="267"/>
      <c r="U42" s="267"/>
      <c r="V42" s="267">
        <f>'ED. FISICA'!N45</f>
        <v>0</v>
      </c>
      <c r="W42" s="267">
        <f>'ED. FISICA'!O45</f>
        <v>0</v>
      </c>
      <c r="X42" s="267">
        <f t="shared" si="3"/>
        <v>0</v>
      </c>
      <c r="Y42" s="267"/>
      <c r="Z42" s="267"/>
      <c r="AA42" s="267">
        <f>MAT!N45</f>
        <v>0</v>
      </c>
      <c r="AB42" s="267">
        <f>MAT!O45</f>
        <v>0</v>
      </c>
      <c r="AC42" s="267">
        <f t="shared" si="4"/>
        <v>0</v>
      </c>
      <c r="AD42" s="267"/>
      <c r="AE42" s="267"/>
      <c r="AF42" s="267">
        <f>QUI!N45</f>
        <v>0</v>
      </c>
      <c r="AG42" s="267">
        <f>QUI!O45</f>
        <v>0</v>
      </c>
      <c r="AH42" s="267">
        <f t="shared" si="5"/>
        <v>0</v>
      </c>
      <c r="AI42" s="267"/>
      <c r="AJ42" s="267"/>
      <c r="AK42" s="267">
        <f>FIS!N45</f>
        <v>0</v>
      </c>
      <c r="AL42" s="267">
        <f>FIS!O45</f>
        <v>0</v>
      </c>
      <c r="AM42" s="267">
        <f t="shared" si="6"/>
        <v>0</v>
      </c>
      <c r="AN42" s="267"/>
      <c r="AO42" s="267"/>
      <c r="AP42" s="267">
        <f>OGI!N45</f>
        <v>0</v>
      </c>
      <c r="AQ42" s="267">
        <f>OGI!O45</f>
        <v>0</v>
      </c>
      <c r="AR42" s="267">
        <f t="shared" si="7"/>
        <v>0</v>
      </c>
      <c r="AS42" s="267"/>
      <c r="AT42" s="267"/>
      <c r="AU42" s="267">
        <f>TLP!N45</f>
        <v>0</v>
      </c>
      <c r="AV42" s="267">
        <f>TLP!O45</f>
        <v>0</v>
      </c>
      <c r="AW42" s="267">
        <f t="shared" si="8"/>
        <v>0</v>
      </c>
      <c r="AX42" s="267"/>
      <c r="AY42" s="267"/>
      <c r="AZ42" s="267">
        <f>SEAC!N45</f>
        <v>0</v>
      </c>
      <c r="BA42" s="267">
        <f>SEAC!O45</f>
        <v>0</v>
      </c>
      <c r="BB42" s="267">
        <f t="shared" si="9"/>
        <v>0</v>
      </c>
      <c r="BC42" s="267"/>
      <c r="BD42" s="267"/>
      <c r="BE42" s="267">
        <f>TIC!N45</f>
        <v>0</v>
      </c>
      <c r="BF42" s="267">
        <f>TIC!O45</f>
        <v>0</v>
      </c>
      <c r="BG42" s="267">
        <f t="shared" si="10"/>
        <v>0</v>
      </c>
      <c r="BH42" s="262">
        <f>A42</f>
        <v>32</v>
      </c>
      <c r="BI42" s="263" t="str">
        <f t="shared" si="11"/>
        <v>NÃO TRANSITA</v>
      </c>
      <c r="BJ42" s="263"/>
      <c r="BK42" s="263"/>
      <c r="BL42" s="35">
        <v>32</v>
      </c>
      <c r="BM42" s="30" t="str">
        <f>+D42</f>
        <v>M</v>
      </c>
      <c r="BN42" s="31">
        <f>I42</f>
        <v>0</v>
      </c>
      <c r="BO42" s="31">
        <f>N42</f>
        <v>0</v>
      </c>
      <c r="BP42" s="31">
        <f>S42</f>
        <v>0</v>
      </c>
      <c r="BQ42" s="31">
        <f>X42</f>
        <v>0</v>
      </c>
      <c r="BR42" s="31">
        <f>AC42</f>
        <v>0</v>
      </c>
      <c r="BS42" s="31">
        <f>AH42</f>
        <v>0</v>
      </c>
      <c r="BT42" s="31">
        <f>AM42</f>
        <v>0</v>
      </c>
      <c r="BU42" s="31">
        <f>AR42</f>
        <v>0</v>
      </c>
      <c r="BV42" s="31">
        <f>+AW42</f>
        <v>0</v>
      </c>
      <c r="BW42" s="31">
        <f>+BB42</f>
        <v>0</v>
      </c>
      <c r="BX42" s="31">
        <f>+BG42</f>
        <v>0</v>
      </c>
      <c r="BY42" s="32">
        <f>COUNTIF(BN42:BX42,"&lt;9,5")</f>
        <v>11</v>
      </c>
    </row>
    <row r="43" spans="1:77" ht="18" customHeight="1" thickBot="1">
      <c r="A43" s="33">
        <v>33</v>
      </c>
      <c r="B43" s="25">
        <f>LISTA!B40</f>
        <v>77063</v>
      </c>
      <c r="C43" s="26" t="str">
        <f>LISTA!C40</f>
        <v>MARCELO OCTÁVIO DIAS DE FARIA</v>
      </c>
      <c r="D43" s="27" t="str">
        <f>LISTA!D40</f>
        <v>M</v>
      </c>
      <c r="E43" s="34"/>
      <c r="F43" s="34"/>
      <c r="G43" s="267">
        <f>LP!N46</f>
        <v>0</v>
      </c>
      <c r="H43" s="267">
        <f>LP!O46</f>
        <v>0</v>
      </c>
      <c r="I43" s="267">
        <f t="shared" si="0"/>
        <v>0</v>
      </c>
      <c r="J43" s="267"/>
      <c r="K43" s="267"/>
      <c r="L43" s="267">
        <f>ING!N46</f>
        <v>0</v>
      </c>
      <c r="M43" s="267">
        <f>ING!O46</f>
        <v>0</v>
      </c>
      <c r="N43" s="267">
        <f t="shared" si="1"/>
        <v>0</v>
      </c>
      <c r="O43" s="267"/>
      <c r="P43" s="267"/>
      <c r="Q43" s="267">
        <f>FAI!N46</f>
        <v>0</v>
      </c>
      <c r="R43" s="267">
        <f>FAI!O46</f>
        <v>0</v>
      </c>
      <c r="S43" s="267">
        <f t="shared" si="2"/>
        <v>0</v>
      </c>
      <c r="T43" s="267"/>
      <c r="U43" s="267"/>
      <c r="V43" s="267">
        <f>'ED. FISICA'!N46</f>
        <v>0</v>
      </c>
      <c r="W43" s="267">
        <f>'ED. FISICA'!O46</f>
        <v>0</v>
      </c>
      <c r="X43" s="267">
        <f t="shared" si="3"/>
        <v>0</v>
      </c>
      <c r="Y43" s="267"/>
      <c r="Z43" s="267"/>
      <c r="AA43" s="267">
        <f>MAT!N46</f>
        <v>0</v>
      </c>
      <c r="AB43" s="267">
        <f>MAT!O46</f>
        <v>0</v>
      </c>
      <c r="AC43" s="267">
        <f t="shared" si="4"/>
        <v>0</v>
      </c>
      <c r="AD43" s="267"/>
      <c r="AE43" s="267"/>
      <c r="AF43" s="267">
        <f>QUI!N46</f>
        <v>0</v>
      </c>
      <c r="AG43" s="267">
        <f>QUI!O46</f>
        <v>0</v>
      </c>
      <c r="AH43" s="267">
        <f t="shared" si="5"/>
        <v>0</v>
      </c>
      <c r="AI43" s="267"/>
      <c r="AJ43" s="267"/>
      <c r="AK43" s="267">
        <f>FIS!N46</f>
        <v>0</v>
      </c>
      <c r="AL43" s="267">
        <f>FIS!O46</f>
        <v>0</v>
      </c>
      <c r="AM43" s="267">
        <f t="shared" si="6"/>
        <v>0</v>
      </c>
      <c r="AN43" s="267"/>
      <c r="AO43" s="267"/>
      <c r="AP43" s="267">
        <f>OGI!N46</f>
        <v>0</v>
      </c>
      <c r="AQ43" s="267">
        <f>OGI!O46</f>
        <v>0</v>
      </c>
      <c r="AR43" s="267">
        <f t="shared" si="7"/>
        <v>0</v>
      </c>
      <c r="AS43" s="267"/>
      <c r="AT43" s="267"/>
      <c r="AU43" s="267">
        <f>TLP!N46</f>
        <v>0</v>
      </c>
      <c r="AV43" s="267">
        <f>TLP!O46</f>
        <v>0</v>
      </c>
      <c r="AW43" s="267">
        <f t="shared" si="8"/>
        <v>0</v>
      </c>
      <c r="AX43" s="267"/>
      <c r="AY43" s="267"/>
      <c r="AZ43" s="267">
        <f>SEAC!N46</f>
        <v>0</v>
      </c>
      <c r="BA43" s="267">
        <f>SEAC!O46</f>
        <v>0</v>
      </c>
      <c r="BB43" s="267">
        <f t="shared" si="9"/>
        <v>0</v>
      </c>
      <c r="BC43" s="267"/>
      <c r="BD43" s="267"/>
      <c r="BE43" s="267">
        <f>TIC!N46</f>
        <v>0</v>
      </c>
      <c r="BF43" s="267">
        <f>TIC!O46</f>
        <v>0</v>
      </c>
      <c r="BG43" s="267">
        <f t="shared" si="10"/>
        <v>0</v>
      </c>
      <c r="BH43" s="262">
        <f>A43</f>
        <v>33</v>
      </c>
      <c r="BI43" s="263" t="str">
        <f t="shared" si="11"/>
        <v>NÃO TRANSITA</v>
      </c>
      <c r="BJ43" s="263"/>
      <c r="BK43" s="263"/>
      <c r="BL43" s="35">
        <v>33</v>
      </c>
      <c r="BM43" s="30" t="str">
        <f>+D43</f>
        <v>M</v>
      </c>
      <c r="BN43" s="31">
        <f>I43</f>
        <v>0</v>
      </c>
      <c r="BO43" s="31">
        <f>N43</f>
        <v>0</v>
      </c>
      <c r="BP43" s="31">
        <f>S43</f>
        <v>0</v>
      </c>
      <c r="BQ43" s="31">
        <f>X43</f>
        <v>0</v>
      </c>
      <c r="BR43" s="31">
        <f>AC43</f>
        <v>0</v>
      </c>
      <c r="BS43" s="31">
        <f>AH43</f>
        <v>0</v>
      </c>
      <c r="BT43" s="31">
        <f>AM43</f>
        <v>0</v>
      </c>
      <c r="BU43" s="31">
        <f>AR43</f>
        <v>0</v>
      </c>
      <c r="BV43" s="31">
        <f>+AW43</f>
        <v>0</v>
      </c>
      <c r="BW43" s="31">
        <f>+BB43</f>
        <v>0</v>
      </c>
      <c r="BX43" s="31">
        <f>+BG43</f>
        <v>0</v>
      </c>
      <c r="BY43" s="32">
        <f>COUNTIF(BN43:BX43,"&lt;9,5")</f>
        <v>11</v>
      </c>
    </row>
    <row r="44" spans="1:77" ht="18" customHeight="1" thickBot="1">
      <c r="A44" s="33">
        <v>34</v>
      </c>
      <c r="B44" s="25">
        <f>LISTA!B41</f>
        <v>77064</v>
      </c>
      <c r="C44" s="26" t="str">
        <f>LISTA!C41</f>
        <v>MILTON MARTINS DALA</v>
      </c>
      <c r="D44" s="27" t="str">
        <f>LISTA!D41</f>
        <v>M</v>
      </c>
      <c r="E44" s="34"/>
      <c r="F44" s="34"/>
      <c r="G44" s="267">
        <f>LP!N47</f>
        <v>0</v>
      </c>
      <c r="H44" s="267">
        <f>LP!O47</f>
        <v>0</v>
      </c>
      <c r="I44" s="267">
        <f t="shared" si="0"/>
        <v>0</v>
      </c>
      <c r="J44" s="267"/>
      <c r="K44" s="267"/>
      <c r="L44" s="267">
        <f>ING!N47</f>
        <v>0</v>
      </c>
      <c r="M44" s="267">
        <f>ING!O47</f>
        <v>0</v>
      </c>
      <c r="N44" s="267">
        <f t="shared" si="1"/>
        <v>0</v>
      </c>
      <c r="O44" s="267"/>
      <c r="P44" s="267"/>
      <c r="Q44" s="267">
        <f>FAI!N47</f>
        <v>0</v>
      </c>
      <c r="R44" s="267">
        <f>FAI!O47</f>
        <v>0</v>
      </c>
      <c r="S44" s="267">
        <f t="shared" si="2"/>
        <v>0</v>
      </c>
      <c r="T44" s="267"/>
      <c r="U44" s="267"/>
      <c r="V44" s="267">
        <f>'ED. FISICA'!N47</f>
        <v>0</v>
      </c>
      <c r="W44" s="267">
        <f>'ED. FISICA'!O47</f>
        <v>0</v>
      </c>
      <c r="X44" s="267">
        <f t="shared" si="3"/>
        <v>0</v>
      </c>
      <c r="Y44" s="267"/>
      <c r="Z44" s="267"/>
      <c r="AA44" s="267">
        <f>MAT!N47</f>
        <v>0</v>
      </c>
      <c r="AB44" s="267">
        <f>MAT!O47</f>
        <v>0</v>
      </c>
      <c r="AC44" s="267">
        <f t="shared" si="4"/>
        <v>0</v>
      </c>
      <c r="AD44" s="267"/>
      <c r="AE44" s="267"/>
      <c r="AF44" s="267">
        <f>QUI!N47</f>
        <v>0</v>
      </c>
      <c r="AG44" s="267">
        <f>QUI!O47</f>
        <v>0</v>
      </c>
      <c r="AH44" s="267">
        <f t="shared" si="5"/>
        <v>0</v>
      </c>
      <c r="AI44" s="267"/>
      <c r="AJ44" s="267"/>
      <c r="AK44" s="267">
        <f>FIS!N47</f>
        <v>0</v>
      </c>
      <c r="AL44" s="267">
        <f>FIS!O47</f>
        <v>0</v>
      </c>
      <c r="AM44" s="267">
        <f t="shared" si="6"/>
        <v>0</v>
      </c>
      <c r="AN44" s="267"/>
      <c r="AO44" s="267"/>
      <c r="AP44" s="267">
        <f>OGI!N47</f>
        <v>0</v>
      </c>
      <c r="AQ44" s="267">
        <f>OGI!O47</f>
        <v>0</v>
      </c>
      <c r="AR44" s="267">
        <f t="shared" si="7"/>
        <v>0</v>
      </c>
      <c r="AS44" s="267"/>
      <c r="AT44" s="267"/>
      <c r="AU44" s="267">
        <f>TLP!N47</f>
        <v>0</v>
      </c>
      <c r="AV44" s="267">
        <f>TLP!O47</f>
        <v>0</v>
      </c>
      <c r="AW44" s="267">
        <f t="shared" si="8"/>
        <v>0</v>
      </c>
      <c r="AX44" s="267"/>
      <c r="AY44" s="267"/>
      <c r="AZ44" s="267">
        <f>SEAC!N47</f>
        <v>0</v>
      </c>
      <c r="BA44" s="267">
        <f>SEAC!O47</f>
        <v>0</v>
      </c>
      <c r="BB44" s="267">
        <f t="shared" si="9"/>
        <v>0</v>
      </c>
      <c r="BC44" s="267"/>
      <c r="BD44" s="267"/>
      <c r="BE44" s="267">
        <f>TIC!N47</f>
        <v>0</v>
      </c>
      <c r="BF44" s="267">
        <f>TIC!O47</f>
        <v>0</v>
      </c>
      <c r="BG44" s="267">
        <f t="shared" si="10"/>
        <v>0</v>
      </c>
      <c r="BH44" s="262">
        <f>A44</f>
        <v>34</v>
      </c>
      <c r="BI44" s="263" t="str">
        <f t="shared" si="11"/>
        <v>NÃO TRANSITA</v>
      </c>
      <c r="BJ44" s="263"/>
      <c r="BK44" s="263"/>
      <c r="BL44" s="35">
        <v>34</v>
      </c>
      <c r="BM44" s="30" t="str">
        <f>+D44</f>
        <v>M</v>
      </c>
      <c r="BN44" s="31">
        <f>I44</f>
        <v>0</v>
      </c>
      <c r="BO44" s="31">
        <f>N44</f>
        <v>0</v>
      </c>
      <c r="BP44" s="31">
        <f>S44</f>
        <v>0</v>
      </c>
      <c r="BQ44" s="31">
        <f>X44</f>
        <v>0</v>
      </c>
      <c r="BR44" s="31">
        <f>AC44</f>
        <v>0</v>
      </c>
      <c r="BS44" s="31">
        <f>AH44</f>
        <v>0</v>
      </c>
      <c r="BT44" s="31">
        <f>AM44</f>
        <v>0</v>
      </c>
      <c r="BU44" s="31">
        <f>AR44</f>
        <v>0</v>
      </c>
      <c r="BV44" s="31">
        <f>+AW44</f>
        <v>0</v>
      </c>
      <c r="BW44" s="31">
        <f>+BB44</f>
        <v>0</v>
      </c>
      <c r="BX44" s="31">
        <f>+BG44</f>
        <v>0</v>
      </c>
      <c r="BY44" s="32">
        <f>COUNTIF(BN44:BX44,"&lt;9,5")</f>
        <v>11</v>
      </c>
    </row>
    <row r="45" spans="1:77" ht="18" customHeight="1" thickBot="1">
      <c r="A45" s="33">
        <v>35</v>
      </c>
      <c r="B45" s="25">
        <f>LISTA!B42</f>
        <v>77065</v>
      </c>
      <c r="C45" s="26" t="str">
        <f>LISTA!C42</f>
        <v>MOÍSES SEME JOSÉ</v>
      </c>
      <c r="D45" s="27" t="str">
        <f>LISTA!D42</f>
        <v>M</v>
      </c>
      <c r="E45" s="34"/>
      <c r="F45" s="34"/>
      <c r="G45" s="267">
        <f>LP!N48</f>
        <v>0</v>
      </c>
      <c r="H45" s="267">
        <f>LP!O48</f>
        <v>0</v>
      </c>
      <c r="I45" s="267">
        <f t="shared" si="0"/>
        <v>0</v>
      </c>
      <c r="J45" s="267"/>
      <c r="K45" s="267"/>
      <c r="L45" s="267">
        <f>ING!N48</f>
        <v>0</v>
      </c>
      <c r="M45" s="267">
        <f>ING!O48</f>
        <v>0</v>
      </c>
      <c r="N45" s="267">
        <f t="shared" si="1"/>
        <v>0</v>
      </c>
      <c r="O45" s="267"/>
      <c r="P45" s="267"/>
      <c r="Q45" s="267">
        <f>FAI!N48</f>
        <v>0</v>
      </c>
      <c r="R45" s="267">
        <f>FAI!O48</f>
        <v>0</v>
      </c>
      <c r="S45" s="267">
        <f t="shared" si="2"/>
        <v>0</v>
      </c>
      <c r="T45" s="267"/>
      <c r="U45" s="267"/>
      <c r="V45" s="267">
        <f>'ED. FISICA'!N48</f>
        <v>0</v>
      </c>
      <c r="W45" s="267">
        <f>'ED. FISICA'!O48</f>
        <v>0</v>
      </c>
      <c r="X45" s="267">
        <f t="shared" si="3"/>
        <v>0</v>
      </c>
      <c r="Y45" s="267"/>
      <c r="Z45" s="267"/>
      <c r="AA45" s="267">
        <f>MAT!N48</f>
        <v>0</v>
      </c>
      <c r="AB45" s="267">
        <f>MAT!O48</f>
        <v>0</v>
      </c>
      <c r="AC45" s="267">
        <f t="shared" si="4"/>
        <v>0</v>
      </c>
      <c r="AD45" s="267"/>
      <c r="AE45" s="267"/>
      <c r="AF45" s="267">
        <f>QUI!N48</f>
        <v>0</v>
      </c>
      <c r="AG45" s="267">
        <f>QUI!O48</f>
        <v>0</v>
      </c>
      <c r="AH45" s="267">
        <f t="shared" si="5"/>
        <v>0</v>
      </c>
      <c r="AI45" s="267"/>
      <c r="AJ45" s="267"/>
      <c r="AK45" s="267">
        <f>FIS!N48</f>
        <v>0</v>
      </c>
      <c r="AL45" s="267">
        <f>FIS!O48</f>
        <v>0</v>
      </c>
      <c r="AM45" s="267">
        <f t="shared" si="6"/>
        <v>0</v>
      </c>
      <c r="AN45" s="267"/>
      <c r="AO45" s="267"/>
      <c r="AP45" s="267">
        <f>OGI!N48</f>
        <v>0</v>
      </c>
      <c r="AQ45" s="267">
        <f>OGI!O48</f>
        <v>0</v>
      </c>
      <c r="AR45" s="267">
        <f t="shared" si="7"/>
        <v>0</v>
      </c>
      <c r="AS45" s="267"/>
      <c r="AT45" s="267"/>
      <c r="AU45" s="267">
        <f>TLP!N48</f>
        <v>0</v>
      </c>
      <c r="AV45" s="267">
        <f>TLP!O48</f>
        <v>0</v>
      </c>
      <c r="AW45" s="267">
        <f t="shared" si="8"/>
        <v>0</v>
      </c>
      <c r="AX45" s="267"/>
      <c r="AY45" s="267"/>
      <c r="AZ45" s="267">
        <f>SEAC!N48</f>
        <v>0</v>
      </c>
      <c r="BA45" s="267">
        <f>SEAC!O48</f>
        <v>0</v>
      </c>
      <c r="BB45" s="267">
        <f t="shared" si="9"/>
        <v>0</v>
      </c>
      <c r="BC45" s="267"/>
      <c r="BD45" s="267"/>
      <c r="BE45" s="267">
        <f>TIC!N48</f>
        <v>0</v>
      </c>
      <c r="BF45" s="267">
        <f>TIC!O48</f>
        <v>0</v>
      </c>
      <c r="BG45" s="267">
        <f t="shared" si="10"/>
        <v>0</v>
      </c>
      <c r="BH45" s="262">
        <f>A45</f>
        <v>35</v>
      </c>
      <c r="BI45" s="263" t="str">
        <f t="shared" si="11"/>
        <v>NÃO TRANSITA</v>
      </c>
      <c r="BJ45" s="263"/>
      <c r="BK45" s="263"/>
      <c r="BL45" s="35">
        <v>35</v>
      </c>
      <c r="BM45" s="30" t="str">
        <f>+D45</f>
        <v>M</v>
      </c>
      <c r="BN45" s="31">
        <f>I45</f>
        <v>0</v>
      </c>
      <c r="BO45" s="31">
        <f>N45</f>
        <v>0</v>
      </c>
      <c r="BP45" s="31">
        <f>S45</f>
        <v>0</v>
      </c>
      <c r="BQ45" s="31">
        <f>X45</f>
        <v>0</v>
      </c>
      <c r="BR45" s="31">
        <f>AC45</f>
        <v>0</v>
      </c>
      <c r="BS45" s="31">
        <f>AH45</f>
        <v>0</v>
      </c>
      <c r="BT45" s="31">
        <f>AM45</f>
        <v>0</v>
      </c>
      <c r="BU45" s="31">
        <f>AR45</f>
        <v>0</v>
      </c>
      <c r="BV45" s="31">
        <f>+AW45</f>
        <v>0</v>
      </c>
      <c r="BW45" s="31">
        <f>+BB45</f>
        <v>0</v>
      </c>
      <c r="BX45" s="31">
        <f>+BG45</f>
        <v>0</v>
      </c>
      <c r="BY45" s="32">
        <f>COUNTIF(BN45:BX45,"&lt;9,5")</f>
        <v>11</v>
      </c>
    </row>
    <row r="46" spans="1:77" ht="18" customHeight="1" thickBot="1">
      <c r="A46" s="33">
        <v>36</v>
      </c>
      <c r="B46" s="25">
        <f>LISTA!B43</f>
        <v>77066</v>
      </c>
      <c r="C46" s="26" t="str">
        <f>LISTA!C43</f>
        <v>NZINGA EDUARDO FRANCISCO NSALAMBI</v>
      </c>
      <c r="D46" s="27" t="str">
        <f>LISTA!D43</f>
        <v>M</v>
      </c>
      <c r="E46" s="34"/>
      <c r="F46" s="34"/>
      <c r="G46" s="267">
        <f>LP!N49</f>
        <v>0</v>
      </c>
      <c r="H46" s="267">
        <f>LP!O49</f>
        <v>0</v>
      </c>
      <c r="I46" s="267">
        <f t="shared" si="0"/>
        <v>0</v>
      </c>
      <c r="J46" s="267"/>
      <c r="K46" s="267"/>
      <c r="L46" s="267">
        <f>ING!N49</f>
        <v>0</v>
      </c>
      <c r="M46" s="267">
        <f>ING!O49</f>
        <v>0</v>
      </c>
      <c r="N46" s="267">
        <f t="shared" si="1"/>
        <v>0</v>
      </c>
      <c r="O46" s="267"/>
      <c r="P46" s="267"/>
      <c r="Q46" s="267">
        <f>FAI!N49</f>
        <v>0</v>
      </c>
      <c r="R46" s="267">
        <f>FAI!O49</f>
        <v>0</v>
      </c>
      <c r="S46" s="267">
        <f t="shared" si="2"/>
        <v>0</v>
      </c>
      <c r="T46" s="267"/>
      <c r="U46" s="267"/>
      <c r="V46" s="267">
        <f>'ED. FISICA'!N49</f>
        <v>0</v>
      </c>
      <c r="W46" s="267">
        <f>'ED. FISICA'!O49</f>
        <v>0</v>
      </c>
      <c r="X46" s="267">
        <f t="shared" si="3"/>
        <v>0</v>
      </c>
      <c r="Y46" s="267"/>
      <c r="Z46" s="267"/>
      <c r="AA46" s="267">
        <f>MAT!N49</f>
        <v>0</v>
      </c>
      <c r="AB46" s="267">
        <f>MAT!O49</f>
        <v>0</v>
      </c>
      <c r="AC46" s="267">
        <f t="shared" si="4"/>
        <v>0</v>
      </c>
      <c r="AD46" s="267"/>
      <c r="AE46" s="267"/>
      <c r="AF46" s="267">
        <f>QUI!N49</f>
        <v>0</v>
      </c>
      <c r="AG46" s="267">
        <f>QUI!O49</f>
        <v>0</v>
      </c>
      <c r="AH46" s="267">
        <f t="shared" si="5"/>
        <v>0</v>
      </c>
      <c r="AI46" s="267"/>
      <c r="AJ46" s="267"/>
      <c r="AK46" s="267">
        <f>FIS!N49</f>
        <v>0</v>
      </c>
      <c r="AL46" s="267">
        <f>FIS!O49</f>
        <v>0</v>
      </c>
      <c r="AM46" s="267">
        <f t="shared" si="6"/>
        <v>0</v>
      </c>
      <c r="AN46" s="267"/>
      <c r="AO46" s="267"/>
      <c r="AP46" s="267">
        <f>OGI!N49</f>
        <v>0</v>
      </c>
      <c r="AQ46" s="267">
        <f>OGI!O49</f>
        <v>0</v>
      </c>
      <c r="AR46" s="267">
        <f t="shared" si="7"/>
        <v>0</v>
      </c>
      <c r="AS46" s="267"/>
      <c r="AT46" s="267"/>
      <c r="AU46" s="267">
        <f>TLP!N49</f>
        <v>0</v>
      </c>
      <c r="AV46" s="267">
        <f>TLP!O49</f>
        <v>0</v>
      </c>
      <c r="AW46" s="267">
        <f t="shared" si="8"/>
        <v>0</v>
      </c>
      <c r="AX46" s="267"/>
      <c r="AY46" s="267"/>
      <c r="AZ46" s="267">
        <f>SEAC!N49</f>
        <v>0</v>
      </c>
      <c r="BA46" s="267">
        <f>SEAC!O49</f>
        <v>0</v>
      </c>
      <c r="BB46" s="267">
        <f t="shared" si="9"/>
        <v>0</v>
      </c>
      <c r="BC46" s="267"/>
      <c r="BD46" s="267"/>
      <c r="BE46" s="267">
        <f>TIC!N49</f>
        <v>0</v>
      </c>
      <c r="BF46" s="267">
        <f>TIC!O49</f>
        <v>0</v>
      </c>
      <c r="BG46" s="267">
        <f t="shared" si="10"/>
        <v>0</v>
      </c>
      <c r="BH46" s="262">
        <f>A46</f>
        <v>36</v>
      </c>
      <c r="BI46" s="263" t="str">
        <f t="shared" si="11"/>
        <v>NÃO TRANSITA</v>
      </c>
      <c r="BJ46" s="263"/>
      <c r="BK46" s="263"/>
      <c r="BL46" s="35">
        <v>36</v>
      </c>
      <c r="BM46" s="30" t="str">
        <f>+D46</f>
        <v>M</v>
      </c>
      <c r="BN46" s="31">
        <f>I46</f>
        <v>0</v>
      </c>
      <c r="BO46" s="31">
        <f>N46</f>
        <v>0</v>
      </c>
      <c r="BP46" s="31">
        <f>S46</f>
        <v>0</v>
      </c>
      <c r="BQ46" s="31">
        <f>X46</f>
        <v>0</v>
      </c>
      <c r="BR46" s="31">
        <f>AC46</f>
        <v>0</v>
      </c>
      <c r="BS46" s="31">
        <f>AH46</f>
        <v>0</v>
      </c>
      <c r="BT46" s="31">
        <f>AM46</f>
        <v>0</v>
      </c>
      <c r="BU46" s="31">
        <f>AR46</f>
        <v>0</v>
      </c>
      <c r="BV46" s="31">
        <f>+AW46</f>
        <v>0</v>
      </c>
      <c r="BW46" s="31">
        <f>+BB46</f>
        <v>0</v>
      </c>
      <c r="BX46" s="31">
        <f>+BG46</f>
        <v>0</v>
      </c>
      <c r="BY46" s="32">
        <f>COUNTIF(BN46:BX46,"&lt;9,5")</f>
        <v>11</v>
      </c>
    </row>
    <row r="47" spans="1:77" ht="18" customHeight="1" thickBot="1">
      <c r="A47" s="33">
        <v>37</v>
      </c>
      <c r="B47" s="25">
        <f>LISTA!B44</f>
        <v>77067</v>
      </c>
      <c r="C47" s="26" t="str">
        <f>LISTA!C44</f>
        <v>PEDRO ALEXANDRE DOMINGOS SERAFIM</v>
      </c>
      <c r="D47" s="27" t="str">
        <f>LISTA!D44</f>
        <v>M</v>
      </c>
      <c r="E47" s="34"/>
      <c r="F47" s="34"/>
      <c r="G47" s="267">
        <f>LP!N50</f>
        <v>0</v>
      </c>
      <c r="H47" s="267">
        <f>LP!O50</f>
        <v>0</v>
      </c>
      <c r="I47" s="267">
        <f t="shared" si="0"/>
        <v>0</v>
      </c>
      <c r="J47" s="267"/>
      <c r="K47" s="267"/>
      <c r="L47" s="267">
        <f>ING!N50</f>
        <v>0</v>
      </c>
      <c r="M47" s="267">
        <f>ING!O50</f>
        <v>0</v>
      </c>
      <c r="N47" s="267">
        <f t="shared" si="1"/>
        <v>0</v>
      </c>
      <c r="O47" s="267"/>
      <c r="P47" s="267"/>
      <c r="Q47" s="267">
        <f>FAI!N50</f>
        <v>0</v>
      </c>
      <c r="R47" s="267">
        <f>FAI!O50</f>
        <v>0</v>
      </c>
      <c r="S47" s="267">
        <f t="shared" si="2"/>
        <v>0</v>
      </c>
      <c r="T47" s="267"/>
      <c r="U47" s="267"/>
      <c r="V47" s="267">
        <f>'ED. FISICA'!N50</f>
        <v>0</v>
      </c>
      <c r="W47" s="267">
        <f>'ED. FISICA'!O50</f>
        <v>0</v>
      </c>
      <c r="X47" s="267">
        <f t="shared" si="3"/>
        <v>0</v>
      </c>
      <c r="Y47" s="267"/>
      <c r="Z47" s="267"/>
      <c r="AA47" s="267">
        <f>MAT!N50</f>
        <v>0</v>
      </c>
      <c r="AB47" s="267">
        <f>MAT!O50</f>
        <v>0</v>
      </c>
      <c r="AC47" s="267">
        <f t="shared" si="4"/>
        <v>0</v>
      </c>
      <c r="AD47" s="267"/>
      <c r="AE47" s="267"/>
      <c r="AF47" s="267">
        <f>QUI!N50</f>
        <v>0</v>
      </c>
      <c r="AG47" s="267">
        <f>QUI!O50</f>
        <v>0</v>
      </c>
      <c r="AH47" s="267">
        <f t="shared" si="5"/>
        <v>0</v>
      </c>
      <c r="AI47" s="267"/>
      <c r="AJ47" s="267"/>
      <c r="AK47" s="267">
        <f>FIS!N50</f>
        <v>0</v>
      </c>
      <c r="AL47" s="267">
        <f>FIS!O50</f>
        <v>0</v>
      </c>
      <c r="AM47" s="267">
        <f t="shared" si="6"/>
        <v>0</v>
      </c>
      <c r="AN47" s="267"/>
      <c r="AO47" s="267"/>
      <c r="AP47" s="267">
        <f>OGI!N50</f>
        <v>0</v>
      </c>
      <c r="AQ47" s="267">
        <f>OGI!O50</f>
        <v>0</v>
      </c>
      <c r="AR47" s="267">
        <f t="shared" si="7"/>
        <v>0</v>
      </c>
      <c r="AS47" s="267"/>
      <c r="AT47" s="267"/>
      <c r="AU47" s="267">
        <f>TLP!N50</f>
        <v>0</v>
      </c>
      <c r="AV47" s="267">
        <f>TLP!O50</f>
        <v>0</v>
      </c>
      <c r="AW47" s="267">
        <f t="shared" si="8"/>
        <v>0</v>
      </c>
      <c r="AX47" s="267"/>
      <c r="AY47" s="267"/>
      <c r="AZ47" s="267">
        <f>SEAC!N50</f>
        <v>0</v>
      </c>
      <c r="BA47" s="267">
        <f>SEAC!O50</f>
        <v>0</v>
      </c>
      <c r="BB47" s="267">
        <f t="shared" si="9"/>
        <v>0</v>
      </c>
      <c r="BC47" s="267"/>
      <c r="BD47" s="267"/>
      <c r="BE47" s="267">
        <f>TIC!N50</f>
        <v>0</v>
      </c>
      <c r="BF47" s="267">
        <f>TIC!O50</f>
        <v>0</v>
      </c>
      <c r="BG47" s="267">
        <f t="shared" si="10"/>
        <v>0</v>
      </c>
      <c r="BH47" s="262">
        <f>A47</f>
        <v>37</v>
      </c>
      <c r="BI47" s="263" t="str">
        <f t="shared" si="11"/>
        <v>NÃO TRANSITA</v>
      </c>
      <c r="BJ47" s="263"/>
      <c r="BK47" s="263"/>
      <c r="BL47" s="35">
        <v>37</v>
      </c>
      <c r="BM47" s="30" t="str">
        <f>+D47</f>
        <v>M</v>
      </c>
      <c r="BN47" s="31">
        <f>I47</f>
        <v>0</v>
      </c>
      <c r="BO47" s="31">
        <f>N47</f>
        <v>0</v>
      </c>
      <c r="BP47" s="31">
        <f>S47</f>
        <v>0</v>
      </c>
      <c r="BQ47" s="31">
        <f>X47</f>
        <v>0</v>
      </c>
      <c r="BR47" s="31">
        <f>AC47</f>
        <v>0</v>
      </c>
      <c r="BS47" s="31">
        <f>AH47</f>
        <v>0</v>
      </c>
      <c r="BT47" s="31">
        <f>AM47</f>
        <v>0</v>
      </c>
      <c r="BU47" s="31">
        <f>AR47</f>
        <v>0</v>
      </c>
      <c r="BV47" s="31">
        <f>+AW47</f>
        <v>0</v>
      </c>
      <c r="BW47" s="31">
        <f>+BB47</f>
        <v>0</v>
      </c>
      <c r="BX47" s="31">
        <f>+BG47</f>
        <v>0</v>
      </c>
      <c r="BY47" s="32">
        <f>COUNTIF(BN47:BX47,"&lt;9,5")</f>
        <v>11</v>
      </c>
    </row>
    <row r="48" spans="1:77" ht="18" customHeight="1" thickBot="1">
      <c r="A48" s="33">
        <v>38</v>
      </c>
      <c r="B48" s="25">
        <f>LISTA!B45</f>
        <v>77068</v>
      </c>
      <c r="C48" s="26" t="str">
        <f>LISTA!C45</f>
        <v>PLÁCIDO NELSON LOURENÇO PAULO</v>
      </c>
      <c r="D48" s="27" t="str">
        <f>LISTA!D45</f>
        <v>M</v>
      </c>
      <c r="E48" s="34"/>
      <c r="F48" s="34"/>
      <c r="G48" s="267">
        <f>LP!N51</f>
        <v>0</v>
      </c>
      <c r="H48" s="267">
        <f>LP!O51</f>
        <v>0</v>
      </c>
      <c r="I48" s="267">
        <f t="shared" si="0"/>
        <v>0</v>
      </c>
      <c r="J48" s="267"/>
      <c r="K48" s="267"/>
      <c r="L48" s="267">
        <f>ING!N51</f>
        <v>0</v>
      </c>
      <c r="M48" s="267">
        <f>ING!O51</f>
        <v>0</v>
      </c>
      <c r="N48" s="267">
        <f t="shared" si="1"/>
        <v>0</v>
      </c>
      <c r="O48" s="267"/>
      <c r="P48" s="267"/>
      <c r="Q48" s="267">
        <f>FAI!N51</f>
        <v>0</v>
      </c>
      <c r="R48" s="267">
        <f>FAI!O51</f>
        <v>0</v>
      </c>
      <c r="S48" s="267">
        <f t="shared" si="2"/>
        <v>0</v>
      </c>
      <c r="T48" s="267"/>
      <c r="U48" s="267"/>
      <c r="V48" s="267">
        <f>'ED. FISICA'!N51</f>
        <v>0</v>
      </c>
      <c r="W48" s="267">
        <f>'ED. FISICA'!O51</f>
        <v>0</v>
      </c>
      <c r="X48" s="267">
        <f t="shared" si="3"/>
        <v>0</v>
      </c>
      <c r="Y48" s="267"/>
      <c r="Z48" s="267"/>
      <c r="AA48" s="267">
        <f>MAT!N51</f>
        <v>0</v>
      </c>
      <c r="AB48" s="267">
        <f>MAT!O51</f>
        <v>0</v>
      </c>
      <c r="AC48" s="267">
        <f t="shared" si="4"/>
        <v>0</v>
      </c>
      <c r="AD48" s="267"/>
      <c r="AE48" s="267"/>
      <c r="AF48" s="267">
        <f>QUI!N51</f>
        <v>0</v>
      </c>
      <c r="AG48" s="267">
        <f>QUI!O51</f>
        <v>0</v>
      </c>
      <c r="AH48" s="267">
        <f t="shared" si="5"/>
        <v>0</v>
      </c>
      <c r="AI48" s="267"/>
      <c r="AJ48" s="267"/>
      <c r="AK48" s="267">
        <f>FIS!N51</f>
        <v>0</v>
      </c>
      <c r="AL48" s="267">
        <f>FIS!O51</f>
        <v>0</v>
      </c>
      <c r="AM48" s="267">
        <f t="shared" si="6"/>
        <v>0</v>
      </c>
      <c r="AN48" s="267"/>
      <c r="AO48" s="267"/>
      <c r="AP48" s="267">
        <f>OGI!N51</f>
        <v>0</v>
      </c>
      <c r="AQ48" s="267">
        <f>OGI!O51</f>
        <v>0</v>
      </c>
      <c r="AR48" s="267">
        <f t="shared" si="7"/>
        <v>0</v>
      </c>
      <c r="AS48" s="267"/>
      <c r="AT48" s="267"/>
      <c r="AU48" s="267">
        <f>TLP!N51</f>
        <v>0</v>
      </c>
      <c r="AV48" s="267">
        <f>TLP!O51</f>
        <v>0</v>
      </c>
      <c r="AW48" s="267">
        <f t="shared" si="8"/>
        <v>0</v>
      </c>
      <c r="AX48" s="267"/>
      <c r="AY48" s="267"/>
      <c r="AZ48" s="267">
        <f>SEAC!N51</f>
        <v>0</v>
      </c>
      <c r="BA48" s="267">
        <f>SEAC!O51</f>
        <v>0</v>
      </c>
      <c r="BB48" s="267">
        <f t="shared" si="9"/>
        <v>0</v>
      </c>
      <c r="BC48" s="267"/>
      <c r="BD48" s="267"/>
      <c r="BE48" s="267">
        <f>TIC!N51</f>
        <v>0</v>
      </c>
      <c r="BF48" s="267">
        <f>TIC!O51</f>
        <v>0</v>
      </c>
      <c r="BG48" s="267">
        <f t="shared" si="10"/>
        <v>0</v>
      </c>
      <c r="BH48" s="262">
        <f>A48</f>
        <v>38</v>
      </c>
      <c r="BI48" s="263" t="str">
        <f t="shared" si="11"/>
        <v>NÃO TRANSITA</v>
      </c>
      <c r="BJ48" s="263"/>
      <c r="BK48" s="263"/>
      <c r="BL48" s="35">
        <v>38</v>
      </c>
      <c r="BM48" s="30" t="str">
        <f>+D48</f>
        <v>M</v>
      </c>
      <c r="BN48" s="31">
        <f>I48</f>
        <v>0</v>
      </c>
      <c r="BO48" s="31">
        <f>N48</f>
        <v>0</v>
      </c>
      <c r="BP48" s="31">
        <f>S48</f>
        <v>0</v>
      </c>
      <c r="BQ48" s="31">
        <f>X48</f>
        <v>0</v>
      </c>
      <c r="BR48" s="31">
        <f>AC48</f>
        <v>0</v>
      </c>
      <c r="BS48" s="31">
        <f>AH48</f>
        <v>0</v>
      </c>
      <c r="BT48" s="31">
        <f>AM48</f>
        <v>0</v>
      </c>
      <c r="BU48" s="31">
        <f>AR48</f>
        <v>0</v>
      </c>
      <c r="BV48" s="31">
        <f>+AW48</f>
        <v>0</v>
      </c>
      <c r="BW48" s="31">
        <f>+BB48</f>
        <v>0</v>
      </c>
      <c r="BX48" s="31">
        <f>+BG48</f>
        <v>0</v>
      </c>
      <c r="BY48" s="32">
        <f>COUNTIF(BN48:BX48,"&lt;9,5")</f>
        <v>11</v>
      </c>
    </row>
    <row r="49" spans="1:77" ht="18" customHeight="1" thickBot="1">
      <c r="A49" s="33">
        <v>39</v>
      </c>
      <c r="B49" s="25">
        <f>LISTA!B46</f>
        <v>77069</v>
      </c>
      <c r="C49" s="26" t="str">
        <f>LISTA!C46</f>
        <v>RAQUEL MPEMBA ANTÓNIO CAMBANI</v>
      </c>
      <c r="D49" s="27" t="str">
        <f>LISTA!D46</f>
        <v>F</v>
      </c>
      <c r="E49" s="34"/>
      <c r="F49" s="34"/>
      <c r="G49" s="267">
        <f>LP!N52</f>
        <v>0</v>
      </c>
      <c r="H49" s="267">
        <f>LP!O52</f>
        <v>0</v>
      </c>
      <c r="I49" s="267">
        <f t="shared" si="0"/>
        <v>0</v>
      </c>
      <c r="J49" s="267"/>
      <c r="K49" s="267"/>
      <c r="L49" s="267">
        <f>ING!N52</f>
        <v>0</v>
      </c>
      <c r="M49" s="267">
        <f>ING!O52</f>
        <v>0</v>
      </c>
      <c r="N49" s="267">
        <f t="shared" si="1"/>
        <v>0</v>
      </c>
      <c r="O49" s="267"/>
      <c r="P49" s="267"/>
      <c r="Q49" s="267">
        <f>FAI!N52</f>
        <v>0</v>
      </c>
      <c r="R49" s="267">
        <f>FAI!O52</f>
        <v>0</v>
      </c>
      <c r="S49" s="267">
        <f t="shared" si="2"/>
        <v>0</v>
      </c>
      <c r="T49" s="267"/>
      <c r="U49" s="267"/>
      <c r="V49" s="267">
        <f>'ED. FISICA'!N52</f>
        <v>0</v>
      </c>
      <c r="W49" s="267">
        <f>'ED. FISICA'!O52</f>
        <v>0</v>
      </c>
      <c r="X49" s="267">
        <f t="shared" si="3"/>
        <v>0</v>
      </c>
      <c r="Y49" s="267"/>
      <c r="Z49" s="267"/>
      <c r="AA49" s="267">
        <f>MAT!N52</f>
        <v>0</v>
      </c>
      <c r="AB49" s="267">
        <f>MAT!O52</f>
        <v>0</v>
      </c>
      <c r="AC49" s="267">
        <f t="shared" si="4"/>
        <v>0</v>
      </c>
      <c r="AD49" s="267"/>
      <c r="AE49" s="267"/>
      <c r="AF49" s="267">
        <f>QUI!N52</f>
        <v>0</v>
      </c>
      <c r="AG49" s="267">
        <f>QUI!O52</f>
        <v>0</v>
      </c>
      <c r="AH49" s="267">
        <f t="shared" si="5"/>
        <v>0</v>
      </c>
      <c r="AI49" s="267"/>
      <c r="AJ49" s="267"/>
      <c r="AK49" s="267">
        <f>FIS!N52</f>
        <v>0</v>
      </c>
      <c r="AL49" s="267">
        <f>FIS!O52</f>
        <v>0</v>
      </c>
      <c r="AM49" s="267">
        <f t="shared" si="6"/>
        <v>0</v>
      </c>
      <c r="AN49" s="267"/>
      <c r="AO49" s="267"/>
      <c r="AP49" s="267">
        <f>OGI!N52</f>
        <v>0</v>
      </c>
      <c r="AQ49" s="267">
        <f>OGI!O52</f>
        <v>0</v>
      </c>
      <c r="AR49" s="267">
        <f t="shared" si="7"/>
        <v>0</v>
      </c>
      <c r="AS49" s="267"/>
      <c r="AT49" s="267"/>
      <c r="AU49" s="267">
        <f>TLP!N52</f>
        <v>0</v>
      </c>
      <c r="AV49" s="267">
        <f>TLP!O52</f>
        <v>0</v>
      </c>
      <c r="AW49" s="267">
        <f t="shared" si="8"/>
        <v>0</v>
      </c>
      <c r="AX49" s="267"/>
      <c r="AY49" s="267"/>
      <c r="AZ49" s="267">
        <f>SEAC!N52</f>
        <v>0</v>
      </c>
      <c r="BA49" s="267">
        <f>SEAC!O52</f>
        <v>0</v>
      </c>
      <c r="BB49" s="267">
        <f t="shared" si="9"/>
        <v>0</v>
      </c>
      <c r="BC49" s="267"/>
      <c r="BD49" s="267"/>
      <c r="BE49" s="267">
        <f>TIC!N52</f>
        <v>0</v>
      </c>
      <c r="BF49" s="267">
        <f>TIC!O52</f>
        <v>0</v>
      </c>
      <c r="BG49" s="267">
        <f t="shared" si="10"/>
        <v>0</v>
      </c>
      <c r="BH49" s="262">
        <f>A49</f>
        <v>39</v>
      </c>
      <c r="BI49" s="263" t="str">
        <f t="shared" si="11"/>
        <v>NÃO TRANSITA</v>
      </c>
      <c r="BJ49" s="263"/>
      <c r="BK49" s="263"/>
      <c r="BL49" s="35">
        <v>39</v>
      </c>
      <c r="BM49" s="30" t="str">
        <f>+D49</f>
        <v>F</v>
      </c>
      <c r="BN49" s="31">
        <f>I49</f>
        <v>0</v>
      </c>
      <c r="BO49" s="31">
        <f>N49</f>
        <v>0</v>
      </c>
      <c r="BP49" s="31">
        <f>S49</f>
        <v>0</v>
      </c>
      <c r="BQ49" s="31">
        <f>X49</f>
        <v>0</v>
      </c>
      <c r="BR49" s="31">
        <f>AC49</f>
        <v>0</v>
      </c>
      <c r="BS49" s="31">
        <f>AH49</f>
        <v>0</v>
      </c>
      <c r="BT49" s="31">
        <f>AM49</f>
        <v>0</v>
      </c>
      <c r="BU49" s="31">
        <f>AR49</f>
        <v>0</v>
      </c>
      <c r="BV49" s="31">
        <f>+AW49</f>
        <v>0</v>
      </c>
      <c r="BW49" s="31">
        <f>+BB49</f>
        <v>0</v>
      </c>
      <c r="BX49" s="31">
        <f>+BG49</f>
        <v>0</v>
      </c>
      <c r="BY49" s="32">
        <f>COUNTIF(BN49:BX49,"&lt;9,5")</f>
        <v>11</v>
      </c>
    </row>
    <row r="50" spans="1:77" ht="18" customHeight="1" thickBot="1">
      <c r="A50" s="33">
        <v>40</v>
      </c>
      <c r="B50" s="25">
        <f>LISTA!B47</f>
        <v>77070</v>
      </c>
      <c r="C50" s="26" t="str">
        <f>LISTA!C47</f>
        <v>ROMÁRIO FÁBIO JÚLIO SEBASTIÃO</v>
      </c>
      <c r="D50" s="27" t="str">
        <f>LISTA!D47</f>
        <v>M</v>
      </c>
      <c r="E50" s="34"/>
      <c r="F50" s="34"/>
      <c r="G50" s="267">
        <f>LP!N53</f>
        <v>0</v>
      </c>
      <c r="H50" s="267">
        <f>LP!O53</f>
        <v>0</v>
      </c>
      <c r="I50" s="267">
        <f t="shared" si="0"/>
        <v>0</v>
      </c>
      <c r="J50" s="267"/>
      <c r="K50" s="267"/>
      <c r="L50" s="267">
        <f>ING!N53</f>
        <v>0</v>
      </c>
      <c r="M50" s="267">
        <f>ING!O53</f>
        <v>0</v>
      </c>
      <c r="N50" s="267">
        <f t="shared" si="1"/>
        <v>0</v>
      </c>
      <c r="O50" s="267"/>
      <c r="P50" s="267"/>
      <c r="Q50" s="267">
        <f>FAI!N53</f>
        <v>0</v>
      </c>
      <c r="R50" s="267">
        <f>FAI!O53</f>
        <v>0</v>
      </c>
      <c r="S50" s="267">
        <f t="shared" si="2"/>
        <v>0</v>
      </c>
      <c r="T50" s="267"/>
      <c r="U50" s="267"/>
      <c r="V50" s="267">
        <f>'ED. FISICA'!N53</f>
        <v>0</v>
      </c>
      <c r="W50" s="267">
        <f>'ED. FISICA'!O53</f>
        <v>0</v>
      </c>
      <c r="X50" s="267">
        <f t="shared" si="3"/>
        <v>0</v>
      </c>
      <c r="Y50" s="267"/>
      <c r="Z50" s="267"/>
      <c r="AA50" s="267">
        <f>MAT!N53</f>
        <v>0</v>
      </c>
      <c r="AB50" s="267">
        <f>MAT!O53</f>
        <v>0</v>
      </c>
      <c r="AC50" s="267">
        <f t="shared" si="4"/>
        <v>0</v>
      </c>
      <c r="AD50" s="267"/>
      <c r="AE50" s="267"/>
      <c r="AF50" s="267">
        <f>QUI!N53</f>
        <v>0</v>
      </c>
      <c r="AG50" s="267">
        <f>QUI!O53</f>
        <v>0</v>
      </c>
      <c r="AH50" s="267">
        <f t="shared" si="5"/>
        <v>0</v>
      </c>
      <c r="AI50" s="267"/>
      <c r="AJ50" s="267"/>
      <c r="AK50" s="267">
        <f>FIS!N53</f>
        <v>0</v>
      </c>
      <c r="AL50" s="267">
        <f>FIS!O53</f>
        <v>0</v>
      </c>
      <c r="AM50" s="267">
        <f t="shared" si="6"/>
        <v>0</v>
      </c>
      <c r="AN50" s="267"/>
      <c r="AO50" s="267"/>
      <c r="AP50" s="267">
        <f>OGI!N53</f>
        <v>0</v>
      </c>
      <c r="AQ50" s="267">
        <f>OGI!O53</f>
        <v>0</v>
      </c>
      <c r="AR50" s="267">
        <f t="shared" si="7"/>
        <v>0</v>
      </c>
      <c r="AS50" s="267"/>
      <c r="AT50" s="267"/>
      <c r="AU50" s="267">
        <f>TLP!N53</f>
        <v>0</v>
      </c>
      <c r="AV50" s="267">
        <f>TLP!O53</f>
        <v>0</v>
      </c>
      <c r="AW50" s="267">
        <f t="shared" si="8"/>
        <v>0</v>
      </c>
      <c r="AX50" s="267"/>
      <c r="AY50" s="267"/>
      <c r="AZ50" s="267">
        <f>SEAC!N53</f>
        <v>0</v>
      </c>
      <c r="BA50" s="267">
        <f>SEAC!O53</f>
        <v>0</v>
      </c>
      <c r="BB50" s="267">
        <f t="shared" si="9"/>
        <v>0</v>
      </c>
      <c r="BC50" s="267"/>
      <c r="BD50" s="267"/>
      <c r="BE50" s="267">
        <f>TIC!N53</f>
        <v>0</v>
      </c>
      <c r="BF50" s="267">
        <f>TIC!O53</f>
        <v>0</v>
      </c>
      <c r="BG50" s="267">
        <f t="shared" si="10"/>
        <v>0</v>
      </c>
      <c r="BH50" s="262">
        <f>A50</f>
        <v>40</v>
      </c>
      <c r="BI50" s="263" t="str">
        <f t="shared" si="11"/>
        <v>NÃO TRANSITA</v>
      </c>
      <c r="BJ50" s="263"/>
      <c r="BK50" s="263"/>
      <c r="BL50" s="35">
        <v>40</v>
      </c>
      <c r="BM50" s="30" t="str">
        <f>+D50</f>
        <v>M</v>
      </c>
      <c r="BN50" s="31">
        <f>I50</f>
        <v>0</v>
      </c>
      <c r="BO50" s="31">
        <f>N50</f>
        <v>0</v>
      </c>
      <c r="BP50" s="31">
        <f>S50</f>
        <v>0</v>
      </c>
      <c r="BQ50" s="31">
        <f>X50</f>
        <v>0</v>
      </c>
      <c r="BR50" s="31">
        <f>AC50</f>
        <v>0</v>
      </c>
      <c r="BS50" s="31">
        <f>AH50</f>
        <v>0</v>
      </c>
      <c r="BT50" s="31">
        <f>AM50</f>
        <v>0</v>
      </c>
      <c r="BU50" s="31">
        <f>AR50</f>
        <v>0</v>
      </c>
      <c r="BV50" s="31">
        <f>+AW50</f>
        <v>0</v>
      </c>
      <c r="BW50" s="31">
        <f>+BB50</f>
        <v>0</v>
      </c>
      <c r="BX50" s="31">
        <f>+BG50</f>
        <v>0</v>
      </c>
      <c r="BY50" s="32">
        <f>COUNTIF(BN50:BX50,"&lt;9,5")</f>
        <v>11</v>
      </c>
    </row>
    <row r="51" spans="1:77" ht="18" customHeight="1" thickBot="1">
      <c r="A51" s="33">
        <v>41</v>
      </c>
      <c r="B51" s="25">
        <f>LISTA!B48</f>
        <v>77071</v>
      </c>
      <c r="C51" s="26" t="str">
        <f>LISTA!C48</f>
        <v>ROSSANA ILDA AGOSTINHO CANHANGO</v>
      </c>
      <c r="D51" s="27" t="str">
        <f>LISTA!D48</f>
        <v>F</v>
      </c>
      <c r="E51" s="34"/>
      <c r="F51" s="34"/>
      <c r="G51" s="267">
        <f>LP!N54</f>
        <v>0</v>
      </c>
      <c r="H51" s="267">
        <f>LP!O54</f>
        <v>0</v>
      </c>
      <c r="I51" s="267">
        <f t="shared" si="0"/>
        <v>0</v>
      </c>
      <c r="J51" s="267"/>
      <c r="K51" s="267"/>
      <c r="L51" s="267">
        <f>ING!N54</f>
        <v>0</v>
      </c>
      <c r="M51" s="267">
        <f>ING!O54</f>
        <v>0</v>
      </c>
      <c r="N51" s="267">
        <f t="shared" si="1"/>
        <v>0</v>
      </c>
      <c r="O51" s="267"/>
      <c r="P51" s="267"/>
      <c r="Q51" s="267">
        <f>FAI!N54</f>
        <v>0</v>
      </c>
      <c r="R51" s="267">
        <f>FAI!O54</f>
        <v>0</v>
      </c>
      <c r="S51" s="267">
        <f t="shared" si="2"/>
        <v>0</v>
      </c>
      <c r="T51" s="267"/>
      <c r="U51" s="267"/>
      <c r="V51" s="267">
        <f>'ED. FISICA'!N54</f>
        <v>0</v>
      </c>
      <c r="W51" s="267">
        <f>'ED. FISICA'!O54</f>
        <v>0</v>
      </c>
      <c r="X51" s="267">
        <f t="shared" si="3"/>
        <v>0</v>
      </c>
      <c r="Y51" s="267"/>
      <c r="Z51" s="267"/>
      <c r="AA51" s="267">
        <f>MAT!N54</f>
        <v>0</v>
      </c>
      <c r="AB51" s="267">
        <f>MAT!O54</f>
        <v>0</v>
      </c>
      <c r="AC51" s="267">
        <f t="shared" si="4"/>
        <v>0</v>
      </c>
      <c r="AD51" s="267"/>
      <c r="AE51" s="267"/>
      <c r="AF51" s="267">
        <f>QUI!N54</f>
        <v>0</v>
      </c>
      <c r="AG51" s="267">
        <f>QUI!O54</f>
        <v>0</v>
      </c>
      <c r="AH51" s="267">
        <f t="shared" si="5"/>
        <v>0</v>
      </c>
      <c r="AI51" s="267"/>
      <c r="AJ51" s="267"/>
      <c r="AK51" s="267">
        <f>FIS!N54</f>
        <v>0</v>
      </c>
      <c r="AL51" s="267">
        <f>FIS!O54</f>
        <v>0</v>
      </c>
      <c r="AM51" s="267">
        <f t="shared" si="6"/>
        <v>0</v>
      </c>
      <c r="AN51" s="267"/>
      <c r="AO51" s="267"/>
      <c r="AP51" s="267">
        <f>OGI!N54</f>
        <v>0</v>
      </c>
      <c r="AQ51" s="267">
        <f>OGI!O54</f>
        <v>0</v>
      </c>
      <c r="AR51" s="267">
        <f t="shared" si="7"/>
        <v>0</v>
      </c>
      <c r="AS51" s="267"/>
      <c r="AT51" s="267"/>
      <c r="AU51" s="267">
        <f>TLP!N54</f>
        <v>0</v>
      </c>
      <c r="AV51" s="267">
        <f>TLP!O54</f>
        <v>0</v>
      </c>
      <c r="AW51" s="267">
        <f t="shared" si="8"/>
        <v>0</v>
      </c>
      <c r="AX51" s="267"/>
      <c r="AY51" s="267"/>
      <c r="AZ51" s="267">
        <f>SEAC!N54</f>
        <v>0</v>
      </c>
      <c r="BA51" s="267">
        <f>SEAC!O54</f>
        <v>0</v>
      </c>
      <c r="BB51" s="267">
        <f t="shared" si="9"/>
        <v>0</v>
      </c>
      <c r="BC51" s="267"/>
      <c r="BD51" s="267"/>
      <c r="BE51" s="267">
        <f>TIC!N54</f>
        <v>0</v>
      </c>
      <c r="BF51" s="267">
        <f>TIC!O54</f>
        <v>0</v>
      </c>
      <c r="BG51" s="267">
        <f t="shared" si="10"/>
        <v>0</v>
      </c>
      <c r="BH51" s="262">
        <f>A51</f>
        <v>41</v>
      </c>
      <c r="BI51" s="263" t="str">
        <f t="shared" si="11"/>
        <v>NÃO TRANSITA</v>
      </c>
      <c r="BJ51" s="263"/>
      <c r="BK51" s="263"/>
      <c r="BL51" s="35">
        <v>41</v>
      </c>
      <c r="BM51" s="30" t="str">
        <f>+D51</f>
        <v>F</v>
      </c>
      <c r="BN51" s="31">
        <f>I51</f>
        <v>0</v>
      </c>
      <c r="BO51" s="31">
        <f>N51</f>
        <v>0</v>
      </c>
      <c r="BP51" s="31">
        <f>S51</f>
        <v>0</v>
      </c>
      <c r="BQ51" s="31">
        <f>X51</f>
        <v>0</v>
      </c>
      <c r="BR51" s="31">
        <f>AC51</f>
        <v>0</v>
      </c>
      <c r="BS51" s="31">
        <f>AH51</f>
        <v>0</v>
      </c>
      <c r="BT51" s="31">
        <f>AM51</f>
        <v>0</v>
      </c>
      <c r="BU51" s="31">
        <f>AR51</f>
        <v>0</v>
      </c>
      <c r="BV51" s="31">
        <f>+AW51</f>
        <v>0</v>
      </c>
      <c r="BW51" s="31">
        <f>+BB51</f>
        <v>0</v>
      </c>
      <c r="BX51" s="31">
        <f>+BG51</f>
        <v>0</v>
      </c>
      <c r="BY51" s="32">
        <f>COUNTIF(BN51:BX51,"&lt;9,5")</f>
        <v>11</v>
      </c>
    </row>
    <row r="52" spans="1:77" ht="18" customHeight="1" thickBot="1">
      <c r="A52" s="33">
        <v>42</v>
      </c>
      <c r="B52" s="25">
        <f>LISTA!B49</f>
        <v>77072</v>
      </c>
      <c r="C52" s="26" t="str">
        <f>LISTA!C49</f>
        <v>SAMIRA URIANA MAGALHÃES</v>
      </c>
      <c r="D52" s="27" t="str">
        <f>LISTA!D49</f>
        <v>F</v>
      </c>
      <c r="E52" s="34"/>
      <c r="F52" s="34"/>
      <c r="G52" s="267">
        <f>LP!N55</f>
        <v>0</v>
      </c>
      <c r="H52" s="267">
        <f>LP!O55</f>
        <v>0</v>
      </c>
      <c r="I52" s="267">
        <f t="shared" si="0"/>
        <v>0</v>
      </c>
      <c r="J52" s="267"/>
      <c r="K52" s="267"/>
      <c r="L52" s="267">
        <f>ING!N55</f>
        <v>0</v>
      </c>
      <c r="M52" s="267">
        <f>ING!O55</f>
        <v>0</v>
      </c>
      <c r="N52" s="267">
        <f t="shared" si="1"/>
        <v>0</v>
      </c>
      <c r="O52" s="267"/>
      <c r="P52" s="267"/>
      <c r="Q52" s="267">
        <f>FAI!N55</f>
        <v>0</v>
      </c>
      <c r="R52" s="267">
        <f>FAI!O55</f>
        <v>0</v>
      </c>
      <c r="S52" s="267">
        <f t="shared" si="2"/>
        <v>0</v>
      </c>
      <c r="T52" s="267"/>
      <c r="U52" s="267"/>
      <c r="V52" s="267">
        <f>'ED. FISICA'!N55</f>
        <v>0</v>
      </c>
      <c r="W52" s="267">
        <f>'ED. FISICA'!O55</f>
        <v>0</v>
      </c>
      <c r="X52" s="267">
        <f t="shared" si="3"/>
        <v>0</v>
      </c>
      <c r="Y52" s="267"/>
      <c r="Z52" s="267"/>
      <c r="AA52" s="267">
        <f>MAT!N55</f>
        <v>0</v>
      </c>
      <c r="AB52" s="267">
        <f>MAT!O55</f>
        <v>0</v>
      </c>
      <c r="AC52" s="267">
        <f t="shared" si="4"/>
        <v>0</v>
      </c>
      <c r="AD52" s="267"/>
      <c r="AE52" s="267"/>
      <c r="AF52" s="267">
        <f>QUI!N55</f>
        <v>0</v>
      </c>
      <c r="AG52" s="267">
        <f>QUI!O55</f>
        <v>0</v>
      </c>
      <c r="AH52" s="267">
        <f t="shared" si="5"/>
        <v>0</v>
      </c>
      <c r="AI52" s="267"/>
      <c r="AJ52" s="267"/>
      <c r="AK52" s="267">
        <f>FIS!N55</f>
        <v>0</v>
      </c>
      <c r="AL52" s="267">
        <f>FIS!O55</f>
        <v>0</v>
      </c>
      <c r="AM52" s="267">
        <f t="shared" si="6"/>
        <v>0</v>
      </c>
      <c r="AN52" s="267"/>
      <c r="AO52" s="267"/>
      <c r="AP52" s="267">
        <f>OGI!N55</f>
        <v>0</v>
      </c>
      <c r="AQ52" s="267">
        <f>OGI!O55</f>
        <v>0</v>
      </c>
      <c r="AR52" s="267">
        <f t="shared" si="7"/>
        <v>0</v>
      </c>
      <c r="AS52" s="267"/>
      <c r="AT52" s="267"/>
      <c r="AU52" s="267">
        <f>TLP!N55</f>
        <v>0</v>
      </c>
      <c r="AV52" s="267">
        <f>TLP!O55</f>
        <v>0</v>
      </c>
      <c r="AW52" s="267">
        <f t="shared" si="8"/>
        <v>0</v>
      </c>
      <c r="AX52" s="267"/>
      <c r="AY52" s="267"/>
      <c r="AZ52" s="267">
        <f>SEAC!N55</f>
        <v>0</v>
      </c>
      <c r="BA52" s="267">
        <f>SEAC!O55</f>
        <v>0</v>
      </c>
      <c r="BB52" s="267">
        <f t="shared" si="9"/>
        <v>0</v>
      </c>
      <c r="BC52" s="267"/>
      <c r="BD52" s="267"/>
      <c r="BE52" s="267">
        <f>TIC!N55</f>
        <v>0</v>
      </c>
      <c r="BF52" s="267">
        <f>TIC!O55</f>
        <v>0</v>
      </c>
      <c r="BG52" s="267">
        <f t="shared" si="10"/>
        <v>0</v>
      </c>
      <c r="BH52" s="262">
        <f>A52</f>
        <v>42</v>
      </c>
      <c r="BI52" s="263" t="str">
        <f t="shared" si="11"/>
        <v>NÃO TRANSITA</v>
      </c>
      <c r="BJ52" s="263"/>
      <c r="BK52" s="263"/>
      <c r="BL52" s="35">
        <v>42</v>
      </c>
      <c r="BM52" s="30" t="str">
        <f>+D52</f>
        <v>F</v>
      </c>
      <c r="BN52" s="31">
        <f>I52</f>
        <v>0</v>
      </c>
      <c r="BO52" s="31">
        <f>N52</f>
        <v>0</v>
      </c>
      <c r="BP52" s="31">
        <f>S52</f>
        <v>0</v>
      </c>
      <c r="BQ52" s="31">
        <f>X52</f>
        <v>0</v>
      </c>
      <c r="BR52" s="31">
        <f>AC52</f>
        <v>0</v>
      </c>
      <c r="BS52" s="31">
        <f>AH52</f>
        <v>0</v>
      </c>
      <c r="BT52" s="31">
        <f>AM52</f>
        <v>0</v>
      </c>
      <c r="BU52" s="31">
        <f>AR52</f>
        <v>0</v>
      </c>
      <c r="BV52" s="31">
        <f>+AW52</f>
        <v>0</v>
      </c>
      <c r="BW52" s="31">
        <f>+BB52</f>
        <v>0</v>
      </c>
      <c r="BX52" s="31">
        <f>+BG52</f>
        <v>0</v>
      </c>
      <c r="BY52" s="32">
        <f>COUNTIF(BN52:BX52,"&lt;9,5")</f>
        <v>11</v>
      </c>
    </row>
    <row r="53" spans="1:77" ht="18" customHeight="1" thickBot="1">
      <c r="A53" s="33">
        <v>43</v>
      </c>
      <c r="B53" s="25">
        <f>LISTA!B50</f>
        <v>77073</v>
      </c>
      <c r="C53" s="26" t="str">
        <f>LISTA!C50</f>
        <v>SAMUEL PINDULO KAKULO</v>
      </c>
      <c r="D53" s="27" t="str">
        <f>LISTA!D50</f>
        <v>M</v>
      </c>
      <c r="E53" s="34"/>
      <c r="F53" s="34"/>
      <c r="G53" s="267">
        <f>LP!N56</f>
        <v>0</v>
      </c>
      <c r="H53" s="267">
        <f>LP!O56</f>
        <v>0</v>
      </c>
      <c r="I53" s="267">
        <f t="shared" si="0"/>
        <v>0</v>
      </c>
      <c r="J53" s="267"/>
      <c r="K53" s="267"/>
      <c r="L53" s="267">
        <f>ING!N56</f>
        <v>0</v>
      </c>
      <c r="M53" s="267">
        <f>ING!O56</f>
        <v>0</v>
      </c>
      <c r="N53" s="267">
        <f t="shared" si="1"/>
        <v>0</v>
      </c>
      <c r="O53" s="267"/>
      <c r="P53" s="267"/>
      <c r="Q53" s="267">
        <f>FAI!N56</f>
        <v>0</v>
      </c>
      <c r="R53" s="267">
        <f>FAI!O56</f>
        <v>0</v>
      </c>
      <c r="S53" s="267">
        <f t="shared" si="2"/>
        <v>0</v>
      </c>
      <c r="T53" s="267"/>
      <c r="U53" s="267"/>
      <c r="V53" s="267">
        <f>'ED. FISICA'!N56</f>
        <v>0</v>
      </c>
      <c r="W53" s="267">
        <f>'ED. FISICA'!O56</f>
        <v>0</v>
      </c>
      <c r="X53" s="267">
        <f t="shared" si="3"/>
        <v>0</v>
      </c>
      <c r="Y53" s="267"/>
      <c r="Z53" s="267"/>
      <c r="AA53" s="267">
        <f>MAT!N56</f>
        <v>0</v>
      </c>
      <c r="AB53" s="267">
        <f>MAT!O56</f>
        <v>0</v>
      </c>
      <c r="AC53" s="267">
        <f t="shared" si="4"/>
        <v>0</v>
      </c>
      <c r="AD53" s="267"/>
      <c r="AE53" s="267"/>
      <c r="AF53" s="267">
        <f>QUI!N56</f>
        <v>0</v>
      </c>
      <c r="AG53" s="267">
        <f>QUI!O56</f>
        <v>0</v>
      </c>
      <c r="AH53" s="267">
        <f t="shared" si="5"/>
        <v>0</v>
      </c>
      <c r="AI53" s="267"/>
      <c r="AJ53" s="267"/>
      <c r="AK53" s="267">
        <f>FIS!N56</f>
        <v>0</v>
      </c>
      <c r="AL53" s="267">
        <f>FIS!O56</f>
        <v>0</v>
      </c>
      <c r="AM53" s="267">
        <f t="shared" si="6"/>
        <v>0</v>
      </c>
      <c r="AN53" s="267"/>
      <c r="AO53" s="267"/>
      <c r="AP53" s="267">
        <f>OGI!N56</f>
        <v>0</v>
      </c>
      <c r="AQ53" s="267">
        <f>OGI!O56</f>
        <v>0</v>
      </c>
      <c r="AR53" s="267">
        <f t="shared" si="7"/>
        <v>0</v>
      </c>
      <c r="AS53" s="267"/>
      <c r="AT53" s="267"/>
      <c r="AU53" s="267">
        <f>TLP!N56</f>
        <v>0</v>
      </c>
      <c r="AV53" s="267">
        <f>TLP!O56</f>
        <v>0</v>
      </c>
      <c r="AW53" s="267">
        <f t="shared" si="8"/>
        <v>0</v>
      </c>
      <c r="AX53" s="267"/>
      <c r="AY53" s="267"/>
      <c r="AZ53" s="267">
        <f>SEAC!N56</f>
        <v>0</v>
      </c>
      <c r="BA53" s="267">
        <f>SEAC!O56</f>
        <v>0</v>
      </c>
      <c r="BB53" s="267">
        <f t="shared" si="9"/>
        <v>0</v>
      </c>
      <c r="BC53" s="267"/>
      <c r="BD53" s="267"/>
      <c r="BE53" s="267">
        <f>TIC!N56</f>
        <v>0</v>
      </c>
      <c r="BF53" s="267">
        <f>TIC!O56</f>
        <v>0</v>
      </c>
      <c r="BG53" s="267">
        <f t="shared" si="10"/>
        <v>0</v>
      </c>
      <c r="BH53" s="262">
        <f>A53</f>
        <v>43</v>
      </c>
      <c r="BI53" s="263" t="str">
        <f t="shared" si="11"/>
        <v>NÃO TRANSITA</v>
      </c>
      <c r="BJ53" s="263"/>
      <c r="BK53" s="263"/>
      <c r="BL53" s="35">
        <v>43</v>
      </c>
      <c r="BM53" s="30" t="str">
        <f>+D53</f>
        <v>M</v>
      </c>
      <c r="BN53" s="31">
        <f>I53</f>
        <v>0</v>
      </c>
      <c r="BO53" s="31">
        <f>N53</f>
        <v>0</v>
      </c>
      <c r="BP53" s="31">
        <f>S53</f>
        <v>0</v>
      </c>
      <c r="BQ53" s="31">
        <f>X53</f>
        <v>0</v>
      </c>
      <c r="BR53" s="31">
        <f>AC53</f>
        <v>0</v>
      </c>
      <c r="BS53" s="31">
        <f>AH53</f>
        <v>0</v>
      </c>
      <c r="BT53" s="31">
        <f>AM53</f>
        <v>0</v>
      </c>
      <c r="BU53" s="31">
        <f>AR53</f>
        <v>0</v>
      </c>
      <c r="BV53" s="31">
        <f>+AW53</f>
        <v>0</v>
      </c>
      <c r="BW53" s="31">
        <f>+BB53</f>
        <v>0</v>
      </c>
      <c r="BX53" s="31">
        <f>+BG53</f>
        <v>0</v>
      </c>
      <c r="BY53" s="32">
        <f>COUNTIF(BN53:BX53,"&lt;9,5")</f>
        <v>11</v>
      </c>
    </row>
    <row r="54" spans="1:77" ht="18" customHeight="1" thickBot="1">
      <c r="A54" s="33">
        <v>44</v>
      </c>
      <c r="B54" s="25">
        <f>LISTA!B51</f>
        <v>77074</v>
      </c>
      <c r="C54" s="26" t="str">
        <f>LISTA!C51</f>
        <v>SIDÓNIA BUANGA KINGO</v>
      </c>
      <c r="D54" s="27" t="str">
        <f>LISTA!D51</f>
        <v>F</v>
      </c>
      <c r="E54" s="34"/>
      <c r="F54" s="34"/>
      <c r="G54" s="267">
        <f>LP!N57</f>
        <v>0</v>
      </c>
      <c r="H54" s="267">
        <f>LP!O57</f>
        <v>0</v>
      </c>
      <c r="I54" s="267">
        <f t="shared" si="0"/>
        <v>0</v>
      </c>
      <c r="J54" s="267"/>
      <c r="K54" s="267"/>
      <c r="L54" s="267">
        <f>ING!N57</f>
        <v>0</v>
      </c>
      <c r="M54" s="267">
        <f>ING!O57</f>
        <v>0</v>
      </c>
      <c r="N54" s="267">
        <f t="shared" si="1"/>
        <v>0</v>
      </c>
      <c r="O54" s="267"/>
      <c r="P54" s="267"/>
      <c r="Q54" s="267">
        <f>FAI!N57</f>
        <v>0</v>
      </c>
      <c r="R54" s="267">
        <f>FAI!O57</f>
        <v>0</v>
      </c>
      <c r="S54" s="267">
        <f t="shared" si="2"/>
        <v>0</v>
      </c>
      <c r="T54" s="267"/>
      <c r="U54" s="267"/>
      <c r="V54" s="267">
        <f>'ED. FISICA'!N57</f>
        <v>0</v>
      </c>
      <c r="W54" s="267">
        <f>'ED. FISICA'!O57</f>
        <v>0</v>
      </c>
      <c r="X54" s="267">
        <f t="shared" si="3"/>
        <v>0</v>
      </c>
      <c r="Y54" s="267"/>
      <c r="Z54" s="267"/>
      <c r="AA54" s="267">
        <f>MAT!N57</f>
        <v>0</v>
      </c>
      <c r="AB54" s="267">
        <f>MAT!O57</f>
        <v>0</v>
      </c>
      <c r="AC54" s="267">
        <f t="shared" si="4"/>
        <v>0</v>
      </c>
      <c r="AD54" s="267"/>
      <c r="AE54" s="267"/>
      <c r="AF54" s="267">
        <f>QUI!N57</f>
        <v>0</v>
      </c>
      <c r="AG54" s="267">
        <f>QUI!O57</f>
        <v>0</v>
      </c>
      <c r="AH54" s="267">
        <f t="shared" si="5"/>
        <v>0</v>
      </c>
      <c r="AI54" s="267"/>
      <c r="AJ54" s="267"/>
      <c r="AK54" s="267">
        <f>FIS!N57</f>
        <v>0</v>
      </c>
      <c r="AL54" s="267">
        <f>FIS!O57</f>
        <v>0</v>
      </c>
      <c r="AM54" s="267">
        <f t="shared" si="6"/>
        <v>0</v>
      </c>
      <c r="AN54" s="267"/>
      <c r="AO54" s="267"/>
      <c r="AP54" s="267">
        <f>OGI!N57</f>
        <v>0</v>
      </c>
      <c r="AQ54" s="267">
        <f>OGI!O57</f>
        <v>0</v>
      </c>
      <c r="AR54" s="267">
        <f t="shared" si="7"/>
        <v>0</v>
      </c>
      <c r="AS54" s="267"/>
      <c r="AT54" s="267"/>
      <c r="AU54" s="267">
        <f>TLP!N57</f>
        <v>0</v>
      </c>
      <c r="AV54" s="267">
        <f>TLP!O57</f>
        <v>0</v>
      </c>
      <c r="AW54" s="267">
        <f t="shared" si="8"/>
        <v>0</v>
      </c>
      <c r="AX54" s="267"/>
      <c r="AY54" s="267"/>
      <c r="AZ54" s="267">
        <f>SEAC!N57</f>
        <v>0</v>
      </c>
      <c r="BA54" s="267">
        <f>SEAC!O57</f>
        <v>0</v>
      </c>
      <c r="BB54" s="267">
        <f t="shared" si="9"/>
        <v>0</v>
      </c>
      <c r="BC54" s="267"/>
      <c r="BD54" s="267"/>
      <c r="BE54" s="267">
        <f>TIC!N57</f>
        <v>0</v>
      </c>
      <c r="BF54" s="267">
        <f>TIC!O57</f>
        <v>0</v>
      </c>
      <c r="BG54" s="267">
        <f t="shared" si="10"/>
        <v>0</v>
      </c>
      <c r="BH54" s="262">
        <f>A54</f>
        <v>44</v>
      </c>
      <c r="BI54" s="263" t="str">
        <f t="shared" si="11"/>
        <v>NÃO TRANSITA</v>
      </c>
      <c r="BJ54" s="263"/>
      <c r="BK54" s="263"/>
      <c r="BL54" s="35">
        <v>44</v>
      </c>
      <c r="BM54" s="30" t="str">
        <f>+D54</f>
        <v>F</v>
      </c>
      <c r="BN54" s="31">
        <f>I54</f>
        <v>0</v>
      </c>
      <c r="BO54" s="31">
        <f>N54</f>
        <v>0</v>
      </c>
      <c r="BP54" s="31">
        <f>S54</f>
        <v>0</v>
      </c>
      <c r="BQ54" s="31">
        <f>X54</f>
        <v>0</v>
      </c>
      <c r="BR54" s="31">
        <f>AC54</f>
        <v>0</v>
      </c>
      <c r="BS54" s="31">
        <f>AH54</f>
        <v>0</v>
      </c>
      <c r="BT54" s="31">
        <f>AM54</f>
        <v>0</v>
      </c>
      <c r="BU54" s="31">
        <f>AR54</f>
        <v>0</v>
      </c>
      <c r="BV54" s="31">
        <f>+AW54</f>
        <v>0</v>
      </c>
      <c r="BW54" s="31">
        <f>+BB54</f>
        <v>0</v>
      </c>
      <c r="BX54" s="31">
        <f>+BG54</f>
        <v>0</v>
      </c>
      <c r="BY54" s="32">
        <f>COUNTIF(BN54:BX54,"&lt;9,5")</f>
        <v>11</v>
      </c>
    </row>
    <row r="55" spans="1:77" s="123" customFormat="1" ht="18" customHeight="1" thickBot="1">
      <c r="A55" s="33">
        <v>45</v>
      </c>
      <c r="B55" s="25">
        <f>LISTA!B52</f>
        <v>77075</v>
      </c>
      <c r="C55" s="26" t="str">
        <f>LISTA!C52</f>
        <v>VALDIK LOPES MORAIS</v>
      </c>
      <c r="D55" s="27" t="str">
        <f>LISTA!D52</f>
        <v>M</v>
      </c>
      <c r="E55" s="34"/>
      <c r="F55" s="34"/>
      <c r="G55" s="267">
        <f>LP!N58</f>
        <v>0</v>
      </c>
      <c r="H55" s="267">
        <f>LP!O58</f>
        <v>0</v>
      </c>
      <c r="I55" s="267">
        <f>G55+H55</f>
        <v>0</v>
      </c>
      <c r="J55" s="267"/>
      <c r="K55" s="267"/>
      <c r="L55" s="267">
        <f>ING!N58</f>
        <v>0</v>
      </c>
      <c r="M55" s="267">
        <f>ING!O58</f>
        <v>0</v>
      </c>
      <c r="N55" s="267">
        <f>L55+M55</f>
        <v>0</v>
      </c>
      <c r="O55" s="267"/>
      <c r="P55" s="267"/>
      <c r="Q55" s="267">
        <f>FAI!N58</f>
        <v>0</v>
      </c>
      <c r="R55" s="267">
        <f>FAI!O58</f>
        <v>0</v>
      </c>
      <c r="S55" s="267">
        <f t="shared" ref="S55:S62" si="12">Q55+R55</f>
        <v>0</v>
      </c>
      <c r="T55" s="267"/>
      <c r="U55" s="267"/>
      <c r="V55" s="267">
        <f>'ED. FISICA'!N58</f>
        <v>0</v>
      </c>
      <c r="W55" s="267">
        <f>'ED. FISICA'!O58</f>
        <v>0</v>
      </c>
      <c r="X55" s="267">
        <f t="shared" si="3"/>
        <v>0</v>
      </c>
      <c r="Y55" s="267"/>
      <c r="Z55" s="267"/>
      <c r="AA55" s="267">
        <f>MAT!N58</f>
        <v>0</v>
      </c>
      <c r="AB55" s="267">
        <f>MAT!O58</f>
        <v>0</v>
      </c>
      <c r="AC55" s="267">
        <f>AA55+AB55</f>
        <v>0</v>
      </c>
      <c r="AD55" s="267"/>
      <c r="AE55" s="267"/>
      <c r="AF55" s="267">
        <f>QUI!N58</f>
        <v>0</v>
      </c>
      <c r="AG55" s="267">
        <f>QUI!O58</f>
        <v>0</v>
      </c>
      <c r="AH55" s="267">
        <f t="shared" si="5"/>
        <v>0</v>
      </c>
      <c r="AI55" s="267"/>
      <c r="AJ55" s="267"/>
      <c r="AK55" s="267">
        <f>FIS!N58</f>
        <v>0</v>
      </c>
      <c r="AL55" s="267">
        <f>FIS!O58</f>
        <v>0</v>
      </c>
      <c r="AM55" s="267">
        <f t="shared" si="6"/>
        <v>0</v>
      </c>
      <c r="AN55" s="267"/>
      <c r="AO55" s="267"/>
      <c r="AP55" s="267">
        <f>OGI!N58</f>
        <v>0</v>
      </c>
      <c r="AQ55" s="267">
        <f>OGI!O58</f>
        <v>0</v>
      </c>
      <c r="AR55" s="267">
        <f t="shared" si="7"/>
        <v>0</v>
      </c>
      <c r="AS55" s="267"/>
      <c r="AT55" s="267"/>
      <c r="AU55" s="267">
        <f>TLP!N58</f>
        <v>0</v>
      </c>
      <c r="AV55" s="267">
        <f>TLP!O58</f>
        <v>0</v>
      </c>
      <c r="AW55" s="267">
        <f t="shared" si="8"/>
        <v>0</v>
      </c>
      <c r="AX55" s="267"/>
      <c r="AY55" s="267"/>
      <c r="AZ55" s="267">
        <f>SEAC!N58</f>
        <v>0</v>
      </c>
      <c r="BA55" s="267">
        <f>SEAC!O58</f>
        <v>0</v>
      </c>
      <c r="BB55" s="267">
        <f t="shared" si="9"/>
        <v>0</v>
      </c>
      <c r="BC55" s="267"/>
      <c r="BD55" s="267"/>
      <c r="BE55" s="267">
        <f>TIC!N58</f>
        <v>0</v>
      </c>
      <c r="BF55" s="267">
        <f>TIC!O58</f>
        <v>0</v>
      </c>
      <c r="BG55" s="267">
        <f t="shared" si="10"/>
        <v>0</v>
      </c>
      <c r="BH55" s="262">
        <f t="shared" ref="BH55:BH62" si="13">A55</f>
        <v>45</v>
      </c>
      <c r="BI55" s="263" t="str">
        <f t="shared" ref="BI55:BI62" si="14">IF(BY55&lt;=2,"TRANSITA","NÃO TRANSITA")</f>
        <v>NÃO TRANSITA</v>
      </c>
      <c r="BJ55" s="263"/>
      <c r="BK55" s="263"/>
      <c r="BL55" s="35">
        <v>45</v>
      </c>
      <c r="BM55" s="30" t="str">
        <f t="shared" ref="BM55:BM62" si="15">+D55</f>
        <v>M</v>
      </c>
      <c r="BN55" s="31">
        <f t="shared" ref="BN55:BN62" si="16">I55</f>
        <v>0</v>
      </c>
      <c r="BO55" s="31">
        <f t="shared" ref="BO55:BO62" si="17">N55</f>
        <v>0</v>
      </c>
      <c r="BP55" s="31">
        <f t="shared" ref="BP55:BP62" si="18">S55</f>
        <v>0</v>
      </c>
      <c r="BQ55" s="31">
        <f t="shared" ref="BQ55:BQ62" si="19">X55</f>
        <v>0</v>
      </c>
      <c r="BR55" s="31">
        <f t="shared" ref="BR55:BR62" si="20">AC55</f>
        <v>0</v>
      </c>
      <c r="BS55" s="31">
        <f t="shared" ref="BS55:BS62" si="21">AH55</f>
        <v>0</v>
      </c>
      <c r="BT55" s="31">
        <f t="shared" ref="BT55:BT62" si="22">AM55</f>
        <v>0</v>
      </c>
      <c r="BU55" s="31">
        <f t="shared" ref="BU55:BU62" si="23">AR55</f>
        <v>0</v>
      </c>
      <c r="BV55" s="31">
        <f t="shared" ref="BV55:BV62" si="24">+AW55</f>
        <v>0</v>
      </c>
      <c r="BW55" s="31">
        <f>+BB55</f>
        <v>0</v>
      </c>
      <c r="BX55" s="31">
        <f>+BG55</f>
        <v>0</v>
      </c>
      <c r="BY55" s="32">
        <f>COUNTIF(BN55:BX55,"&lt;9,5")</f>
        <v>11</v>
      </c>
    </row>
    <row r="56" spans="1:77" s="123" customFormat="1" ht="18" customHeight="1" thickBot="1">
      <c r="A56" s="33">
        <v>46</v>
      </c>
      <c r="B56" s="25">
        <f>LISTA!B53</f>
        <v>77076</v>
      </c>
      <c r="C56" s="26" t="str">
        <f>LISTA!C53</f>
        <v>VERÓNICA IPOTA KAPAU MONTEIRO</v>
      </c>
      <c r="D56" s="27" t="str">
        <f>LISTA!D53</f>
        <v>F</v>
      </c>
      <c r="E56" s="34"/>
      <c r="F56" s="34"/>
      <c r="G56" s="267">
        <f>LP!N59</f>
        <v>0</v>
      </c>
      <c r="H56" s="267">
        <f>LP!O59</f>
        <v>0</v>
      </c>
      <c r="I56" s="267">
        <f t="shared" ref="I56:I61" si="25">G56+H56</f>
        <v>0</v>
      </c>
      <c r="J56" s="267"/>
      <c r="K56" s="267"/>
      <c r="L56" s="267">
        <f>ING!N59</f>
        <v>0</v>
      </c>
      <c r="M56" s="267">
        <f>ING!O59</f>
        <v>0</v>
      </c>
      <c r="N56" s="267">
        <f t="shared" ref="N56:N62" si="26">L56+M56</f>
        <v>0</v>
      </c>
      <c r="O56" s="267"/>
      <c r="P56" s="267"/>
      <c r="Q56" s="267">
        <f>FAI!N59</f>
        <v>0</v>
      </c>
      <c r="R56" s="267">
        <f>FAI!O59</f>
        <v>0</v>
      </c>
      <c r="S56" s="267">
        <f t="shared" si="12"/>
        <v>0</v>
      </c>
      <c r="T56" s="267"/>
      <c r="U56" s="267"/>
      <c r="V56" s="267">
        <f>'ED. FISICA'!N59</f>
        <v>0</v>
      </c>
      <c r="W56" s="267">
        <f>'ED. FISICA'!O59</f>
        <v>0</v>
      </c>
      <c r="X56" s="267">
        <f t="shared" si="3"/>
        <v>0</v>
      </c>
      <c r="Y56" s="267"/>
      <c r="Z56" s="267"/>
      <c r="AA56" s="267">
        <f>MAT!N59</f>
        <v>0</v>
      </c>
      <c r="AB56" s="267">
        <f>MAT!O59</f>
        <v>0</v>
      </c>
      <c r="AC56" s="267">
        <f t="shared" ref="AC56:AC62" si="27">AA56+AB56</f>
        <v>0</v>
      </c>
      <c r="AD56" s="267"/>
      <c r="AE56" s="267"/>
      <c r="AF56" s="267">
        <f>QUI!N59</f>
        <v>0</v>
      </c>
      <c r="AG56" s="267">
        <f>QUI!O59</f>
        <v>0</v>
      </c>
      <c r="AH56" s="267">
        <f t="shared" si="5"/>
        <v>0</v>
      </c>
      <c r="AI56" s="267"/>
      <c r="AJ56" s="267"/>
      <c r="AK56" s="267">
        <f>FIS!N59</f>
        <v>0</v>
      </c>
      <c r="AL56" s="267">
        <f>FIS!O59</f>
        <v>0</v>
      </c>
      <c r="AM56" s="267">
        <f t="shared" si="6"/>
        <v>0</v>
      </c>
      <c r="AN56" s="267"/>
      <c r="AO56" s="267"/>
      <c r="AP56" s="267">
        <f>OGI!N59</f>
        <v>0</v>
      </c>
      <c r="AQ56" s="267">
        <f>OGI!O59</f>
        <v>0</v>
      </c>
      <c r="AR56" s="267">
        <f t="shared" si="7"/>
        <v>0</v>
      </c>
      <c r="AS56" s="267"/>
      <c r="AT56" s="267"/>
      <c r="AU56" s="267">
        <f>TLP!N59</f>
        <v>0</v>
      </c>
      <c r="AV56" s="267">
        <f>TLP!O59</f>
        <v>0</v>
      </c>
      <c r="AW56" s="267">
        <f t="shared" si="8"/>
        <v>0</v>
      </c>
      <c r="AX56" s="267"/>
      <c r="AY56" s="267"/>
      <c r="AZ56" s="267">
        <f>SEAC!N59</f>
        <v>0</v>
      </c>
      <c r="BA56" s="267">
        <f>SEAC!O59</f>
        <v>0</v>
      </c>
      <c r="BB56" s="267">
        <f t="shared" si="9"/>
        <v>0</v>
      </c>
      <c r="BC56" s="267"/>
      <c r="BD56" s="267"/>
      <c r="BE56" s="267">
        <f>TIC!N59</f>
        <v>0</v>
      </c>
      <c r="BF56" s="267">
        <f>TIC!O59</f>
        <v>0</v>
      </c>
      <c r="BG56" s="267">
        <f t="shared" si="10"/>
        <v>0</v>
      </c>
      <c r="BH56" s="262">
        <f t="shared" si="13"/>
        <v>46</v>
      </c>
      <c r="BI56" s="263" t="str">
        <f t="shared" si="14"/>
        <v>NÃO TRANSITA</v>
      </c>
      <c r="BJ56" s="263"/>
      <c r="BK56" s="263"/>
      <c r="BL56" s="35">
        <v>46</v>
      </c>
      <c r="BM56" s="30" t="str">
        <f t="shared" si="15"/>
        <v>F</v>
      </c>
      <c r="BN56" s="31">
        <f t="shared" si="16"/>
        <v>0</v>
      </c>
      <c r="BO56" s="31">
        <f t="shared" si="17"/>
        <v>0</v>
      </c>
      <c r="BP56" s="31">
        <f t="shared" si="18"/>
        <v>0</v>
      </c>
      <c r="BQ56" s="31">
        <f t="shared" si="19"/>
        <v>0</v>
      </c>
      <c r="BR56" s="31">
        <f t="shared" si="20"/>
        <v>0</v>
      </c>
      <c r="BS56" s="31">
        <f t="shared" si="21"/>
        <v>0</v>
      </c>
      <c r="BT56" s="31">
        <f t="shared" si="22"/>
        <v>0</v>
      </c>
      <c r="BU56" s="31">
        <f t="shared" si="23"/>
        <v>0</v>
      </c>
      <c r="BV56" s="31">
        <f t="shared" si="24"/>
        <v>0</v>
      </c>
      <c r="BW56" s="31">
        <f>+BB56</f>
        <v>0</v>
      </c>
      <c r="BX56" s="31">
        <f>+BG56</f>
        <v>0</v>
      </c>
      <c r="BY56" s="32">
        <f>COUNTIF(BN56:BX56,"&lt;9,5")</f>
        <v>11</v>
      </c>
    </row>
    <row r="57" spans="1:77" s="123" customFormat="1" ht="18" customHeight="1" thickBot="1">
      <c r="A57" s="33">
        <v>47</v>
      </c>
      <c r="B57" s="25">
        <f>LISTA!B54</f>
        <v>74347</v>
      </c>
      <c r="C57" s="26" t="str">
        <f>LISTA!C54</f>
        <v xml:space="preserve">VERÓNICA MACAIA MUANDA </v>
      </c>
      <c r="D57" s="27" t="str">
        <f>LISTA!D54</f>
        <v>F</v>
      </c>
      <c r="E57" s="34"/>
      <c r="F57" s="34"/>
      <c r="G57" s="267">
        <f>LP!N60</f>
        <v>0</v>
      </c>
      <c r="H57" s="267">
        <f>LP!O60</f>
        <v>0</v>
      </c>
      <c r="I57" s="267">
        <f t="shared" si="25"/>
        <v>0</v>
      </c>
      <c r="J57" s="267"/>
      <c r="K57" s="267"/>
      <c r="L57" s="267">
        <f>ING!N60</f>
        <v>0</v>
      </c>
      <c r="M57" s="267">
        <f>ING!O60</f>
        <v>0</v>
      </c>
      <c r="N57" s="267">
        <f t="shared" si="26"/>
        <v>0</v>
      </c>
      <c r="O57" s="267"/>
      <c r="P57" s="267"/>
      <c r="Q57" s="267">
        <f>FAI!N60</f>
        <v>0</v>
      </c>
      <c r="R57" s="267">
        <f>FAI!O60</f>
        <v>0</v>
      </c>
      <c r="S57" s="267">
        <f t="shared" si="12"/>
        <v>0</v>
      </c>
      <c r="T57" s="267"/>
      <c r="U57" s="267"/>
      <c r="V57" s="267">
        <f>'ED. FISICA'!N60</f>
        <v>0</v>
      </c>
      <c r="W57" s="267">
        <f>'ED. FISICA'!O60</f>
        <v>0</v>
      </c>
      <c r="X57" s="267">
        <f t="shared" si="3"/>
        <v>0</v>
      </c>
      <c r="Y57" s="267"/>
      <c r="Z57" s="267"/>
      <c r="AA57" s="267">
        <f>MAT!N60</f>
        <v>0</v>
      </c>
      <c r="AB57" s="267">
        <f>MAT!O60</f>
        <v>0</v>
      </c>
      <c r="AC57" s="267">
        <f t="shared" si="27"/>
        <v>0</v>
      </c>
      <c r="AD57" s="267"/>
      <c r="AE57" s="267"/>
      <c r="AF57" s="267">
        <f>QUI!N60</f>
        <v>0</v>
      </c>
      <c r="AG57" s="267">
        <f>QUI!O60</f>
        <v>0</v>
      </c>
      <c r="AH57" s="267">
        <f t="shared" si="5"/>
        <v>0</v>
      </c>
      <c r="AI57" s="267"/>
      <c r="AJ57" s="267"/>
      <c r="AK57" s="267">
        <f>FIS!N60</f>
        <v>0</v>
      </c>
      <c r="AL57" s="267">
        <f>FIS!O60</f>
        <v>0</v>
      </c>
      <c r="AM57" s="267">
        <f t="shared" si="6"/>
        <v>0</v>
      </c>
      <c r="AN57" s="267"/>
      <c r="AO57" s="267"/>
      <c r="AP57" s="267">
        <f>OGI!N60</f>
        <v>0</v>
      </c>
      <c r="AQ57" s="267">
        <f>OGI!O60</f>
        <v>0</v>
      </c>
      <c r="AR57" s="267">
        <f t="shared" si="7"/>
        <v>0</v>
      </c>
      <c r="AS57" s="267"/>
      <c r="AT57" s="267"/>
      <c r="AU57" s="267">
        <f>TLP!N60</f>
        <v>0</v>
      </c>
      <c r="AV57" s="267">
        <f>TLP!O60</f>
        <v>0</v>
      </c>
      <c r="AW57" s="267">
        <f t="shared" si="8"/>
        <v>0</v>
      </c>
      <c r="AX57" s="267"/>
      <c r="AY57" s="267"/>
      <c r="AZ57" s="267">
        <f>SEAC!N60</f>
        <v>0</v>
      </c>
      <c r="BA57" s="267">
        <f>SEAC!O60</f>
        <v>0</v>
      </c>
      <c r="BB57" s="267">
        <f t="shared" si="9"/>
        <v>0</v>
      </c>
      <c r="BC57" s="267"/>
      <c r="BD57" s="267"/>
      <c r="BE57" s="267">
        <f>TIC!N60</f>
        <v>0</v>
      </c>
      <c r="BF57" s="267">
        <f>TIC!O60</f>
        <v>0</v>
      </c>
      <c r="BG57" s="267">
        <f t="shared" si="10"/>
        <v>0</v>
      </c>
      <c r="BH57" s="262">
        <f t="shared" si="13"/>
        <v>47</v>
      </c>
      <c r="BI57" s="263" t="str">
        <f t="shared" si="14"/>
        <v>NÃO TRANSITA</v>
      </c>
      <c r="BJ57" s="263"/>
      <c r="BK57" s="263"/>
      <c r="BL57" s="35">
        <v>47</v>
      </c>
      <c r="BM57" s="30" t="str">
        <f t="shared" si="15"/>
        <v>F</v>
      </c>
      <c r="BN57" s="31">
        <f t="shared" si="16"/>
        <v>0</v>
      </c>
      <c r="BO57" s="31">
        <f t="shared" si="17"/>
        <v>0</v>
      </c>
      <c r="BP57" s="31">
        <f t="shared" si="18"/>
        <v>0</v>
      </c>
      <c r="BQ57" s="31">
        <f t="shared" si="19"/>
        <v>0</v>
      </c>
      <c r="BR57" s="31">
        <f t="shared" si="20"/>
        <v>0</v>
      </c>
      <c r="BS57" s="31">
        <f t="shared" si="21"/>
        <v>0</v>
      </c>
      <c r="BT57" s="31">
        <f t="shared" si="22"/>
        <v>0</v>
      </c>
      <c r="BU57" s="31">
        <f t="shared" si="23"/>
        <v>0</v>
      </c>
      <c r="BV57" s="31">
        <f t="shared" si="24"/>
        <v>0</v>
      </c>
      <c r="BW57" s="31">
        <f>+BB57</f>
        <v>0</v>
      </c>
      <c r="BX57" s="31">
        <f>+BG57</f>
        <v>0</v>
      </c>
      <c r="BY57" s="32">
        <f>COUNTIF(BN57:BX57,"&lt;9,5")</f>
        <v>11</v>
      </c>
    </row>
    <row r="58" spans="1:77" s="123" customFormat="1" ht="18" customHeight="1" thickBot="1">
      <c r="A58" s="33">
        <v>48</v>
      </c>
      <c r="B58" s="25">
        <f>LISTA!B55</f>
        <v>77078</v>
      </c>
      <c r="C58" s="26" t="str">
        <f>LISTA!C55</f>
        <v>ZENILDO JOSÉ BALTAZAR FRANCISCO</v>
      </c>
      <c r="D58" s="27" t="str">
        <f>LISTA!D55</f>
        <v>M</v>
      </c>
      <c r="E58" s="34"/>
      <c r="F58" s="34"/>
      <c r="G58" s="267">
        <f>LP!N61</f>
        <v>0</v>
      </c>
      <c r="H58" s="267">
        <f>LP!O61</f>
        <v>0</v>
      </c>
      <c r="I58" s="267">
        <f t="shared" si="25"/>
        <v>0</v>
      </c>
      <c r="J58" s="267"/>
      <c r="K58" s="267"/>
      <c r="L58" s="267">
        <f>ING!N61</f>
        <v>0</v>
      </c>
      <c r="M58" s="267">
        <f>ING!O61</f>
        <v>0</v>
      </c>
      <c r="N58" s="267">
        <f t="shared" si="26"/>
        <v>0</v>
      </c>
      <c r="O58" s="267"/>
      <c r="P58" s="267"/>
      <c r="Q58" s="267">
        <f>FAI!N61</f>
        <v>0</v>
      </c>
      <c r="R58" s="267">
        <f>FAI!O61</f>
        <v>0</v>
      </c>
      <c r="S58" s="267">
        <f t="shared" si="12"/>
        <v>0</v>
      </c>
      <c r="T58" s="267"/>
      <c r="U58" s="267"/>
      <c r="V58" s="267">
        <f>'ED. FISICA'!N61</f>
        <v>0</v>
      </c>
      <c r="W58" s="267">
        <f>'ED. FISICA'!O61</f>
        <v>0</v>
      </c>
      <c r="X58" s="267">
        <f t="shared" si="3"/>
        <v>0</v>
      </c>
      <c r="Y58" s="267"/>
      <c r="Z58" s="267"/>
      <c r="AA58" s="267">
        <f>MAT!N61</f>
        <v>0</v>
      </c>
      <c r="AB58" s="267">
        <f>MAT!O61</f>
        <v>0</v>
      </c>
      <c r="AC58" s="267">
        <f t="shared" si="27"/>
        <v>0</v>
      </c>
      <c r="AD58" s="267"/>
      <c r="AE58" s="267"/>
      <c r="AF58" s="267">
        <f>QUI!N61</f>
        <v>0</v>
      </c>
      <c r="AG58" s="267">
        <f>QUI!O61</f>
        <v>0</v>
      </c>
      <c r="AH58" s="267">
        <f t="shared" si="5"/>
        <v>0</v>
      </c>
      <c r="AI58" s="267"/>
      <c r="AJ58" s="267"/>
      <c r="AK58" s="267">
        <f>FIS!N61</f>
        <v>0</v>
      </c>
      <c r="AL58" s="267">
        <f>FIS!O61</f>
        <v>0</v>
      </c>
      <c r="AM58" s="267">
        <f t="shared" si="6"/>
        <v>0</v>
      </c>
      <c r="AN58" s="267"/>
      <c r="AO58" s="267"/>
      <c r="AP58" s="267">
        <f>OGI!N61</f>
        <v>0</v>
      </c>
      <c r="AQ58" s="267">
        <f>OGI!O61</f>
        <v>0</v>
      </c>
      <c r="AR58" s="267">
        <f t="shared" si="7"/>
        <v>0</v>
      </c>
      <c r="AS58" s="267"/>
      <c r="AT58" s="267"/>
      <c r="AU58" s="267">
        <f>TLP!N61</f>
        <v>0</v>
      </c>
      <c r="AV58" s="267">
        <f>TLP!O61</f>
        <v>0</v>
      </c>
      <c r="AW58" s="267">
        <f t="shared" si="8"/>
        <v>0</v>
      </c>
      <c r="AX58" s="267"/>
      <c r="AY58" s="267"/>
      <c r="AZ58" s="267">
        <f>SEAC!N61</f>
        <v>0</v>
      </c>
      <c r="BA58" s="267">
        <f>SEAC!O61</f>
        <v>0</v>
      </c>
      <c r="BB58" s="267">
        <f t="shared" si="9"/>
        <v>0</v>
      </c>
      <c r="BC58" s="267"/>
      <c r="BD58" s="267"/>
      <c r="BE58" s="267">
        <f>TIC!N61</f>
        <v>0</v>
      </c>
      <c r="BF58" s="267">
        <f>TIC!O61</f>
        <v>0</v>
      </c>
      <c r="BG58" s="267">
        <f t="shared" si="10"/>
        <v>0</v>
      </c>
      <c r="BH58" s="262">
        <f t="shared" si="13"/>
        <v>48</v>
      </c>
      <c r="BI58" s="263" t="str">
        <f t="shared" si="14"/>
        <v>NÃO TRANSITA</v>
      </c>
      <c r="BJ58" s="263"/>
      <c r="BK58" s="263"/>
      <c r="BL58" s="35">
        <v>48</v>
      </c>
      <c r="BM58" s="30" t="str">
        <f t="shared" si="15"/>
        <v>M</v>
      </c>
      <c r="BN58" s="31">
        <f t="shared" si="16"/>
        <v>0</v>
      </c>
      <c r="BO58" s="31">
        <f t="shared" si="17"/>
        <v>0</v>
      </c>
      <c r="BP58" s="31">
        <f t="shared" si="18"/>
        <v>0</v>
      </c>
      <c r="BQ58" s="31">
        <f t="shared" si="19"/>
        <v>0</v>
      </c>
      <c r="BR58" s="31">
        <f t="shared" si="20"/>
        <v>0</v>
      </c>
      <c r="BS58" s="31">
        <f t="shared" si="21"/>
        <v>0</v>
      </c>
      <c r="BT58" s="31">
        <f t="shared" si="22"/>
        <v>0</v>
      </c>
      <c r="BU58" s="31">
        <f t="shared" si="23"/>
        <v>0</v>
      </c>
      <c r="BV58" s="31">
        <f t="shared" si="24"/>
        <v>0</v>
      </c>
      <c r="BW58" s="31">
        <f>+BB58</f>
        <v>0</v>
      </c>
      <c r="BX58" s="31">
        <f>+BG58</f>
        <v>0</v>
      </c>
      <c r="BY58" s="32">
        <f>COUNTIF(BN58:BX58,"&lt;9,5")</f>
        <v>11</v>
      </c>
    </row>
    <row r="59" spans="1:77" s="123" customFormat="1" ht="18" customHeight="1" thickBot="1">
      <c r="A59" s="33">
        <v>49</v>
      </c>
      <c r="B59" s="25">
        <f>LISTA!B56</f>
        <v>77079</v>
      </c>
      <c r="C59" s="26" t="str">
        <f>LISTA!C56</f>
        <v>ANA CRISTINA AGOSTINHO NETO</v>
      </c>
      <c r="D59" s="27" t="str">
        <f>LISTA!D56</f>
        <v>F</v>
      </c>
      <c r="E59" s="34"/>
      <c r="F59" s="34"/>
      <c r="G59" s="267">
        <f>LP!N62</f>
        <v>0</v>
      </c>
      <c r="H59" s="267">
        <f>LP!O62</f>
        <v>0</v>
      </c>
      <c r="I59" s="267">
        <f t="shared" si="25"/>
        <v>0</v>
      </c>
      <c r="J59" s="267"/>
      <c r="K59" s="267"/>
      <c r="L59" s="267">
        <f>ING!N62</f>
        <v>0</v>
      </c>
      <c r="M59" s="267">
        <f>ING!O62</f>
        <v>0</v>
      </c>
      <c r="N59" s="267">
        <f t="shared" si="26"/>
        <v>0</v>
      </c>
      <c r="O59" s="267"/>
      <c r="P59" s="267"/>
      <c r="Q59" s="267">
        <f>FAI!N62</f>
        <v>0</v>
      </c>
      <c r="R59" s="267">
        <f>FAI!O62</f>
        <v>0</v>
      </c>
      <c r="S59" s="267">
        <f t="shared" si="12"/>
        <v>0</v>
      </c>
      <c r="T59" s="267"/>
      <c r="U59" s="267"/>
      <c r="V59" s="267">
        <f>'ED. FISICA'!N62</f>
        <v>0</v>
      </c>
      <c r="W59" s="267">
        <f>'ED. FISICA'!O62</f>
        <v>0</v>
      </c>
      <c r="X59" s="267">
        <f t="shared" si="3"/>
        <v>0</v>
      </c>
      <c r="Y59" s="267"/>
      <c r="Z59" s="267"/>
      <c r="AA59" s="267">
        <f>MAT!N62</f>
        <v>0</v>
      </c>
      <c r="AB59" s="267">
        <f>MAT!O62</f>
        <v>0</v>
      </c>
      <c r="AC59" s="267">
        <f t="shared" si="27"/>
        <v>0</v>
      </c>
      <c r="AD59" s="267"/>
      <c r="AE59" s="267"/>
      <c r="AF59" s="267">
        <f>QUI!N62</f>
        <v>0</v>
      </c>
      <c r="AG59" s="267">
        <f>QUI!O62</f>
        <v>0</v>
      </c>
      <c r="AH59" s="267">
        <f t="shared" si="5"/>
        <v>0</v>
      </c>
      <c r="AI59" s="267"/>
      <c r="AJ59" s="267"/>
      <c r="AK59" s="267">
        <f>FIS!N62</f>
        <v>0</v>
      </c>
      <c r="AL59" s="267">
        <f>FIS!O62</f>
        <v>0</v>
      </c>
      <c r="AM59" s="267">
        <f t="shared" si="6"/>
        <v>0</v>
      </c>
      <c r="AN59" s="267"/>
      <c r="AO59" s="267"/>
      <c r="AP59" s="267">
        <f>OGI!N62</f>
        <v>0</v>
      </c>
      <c r="AQ59" s="267">
        <f>OGI!O62</f>
        <v>0</v>
      </c>
      <c r="AR59" s="267">
        <f t="shared" si="7"/>
        <v>0</v>
      </c>
      <c r="AS59" s="267"/>
      <c r="AT59" s="267"/>
      <c r="AU59" s="267">
        <f>TLP!N62</f>
        <v>0</v>
      </c>
      <c r="AV59" s="267">
        <f>TLP!O62</f>
        <v>0</v>
      </c>
      <c r="AW59" s="267">
        <f t="shared" si="8"/>
        <v>0</v>
      </c>
      <c r="AX59" s="267"/>
      <c r="AY59" s="267"/>
      <c r="AZ59" s="267">
        <f>SEAC!N62</f>
        <v>0</v>
      </c>
      <c r="BA59" s="267">
        <f>SEAC!O62</f>
        <v>0</v>
      </c>
      <c r="BB59" s="267">
        <f t="shared" si="9"/>
        <v>0</v>
      </c>
      <c r="BC59" s="267"/>
      <c r="BD59" s="267"/>
      <c r="BE59" s="267">
        <f>TIC!N62</f>
        <v>0</v>
      </c>
      <c r="BF59" s="267">
        <f>TIC!O62</f>
        <v>0</v>
      </c>
      <c r="BG59" s="267">
        <f t="shared" si="10"/>
        <v>0</v>
      </c>
      <c r="BH59" s="262">
        <f t="shared" si="13"/>
        <v>49</v>
      </c>
      <c r="BI59" s="263" t="str">
        <f t="shared" si="14"/>
        <v>NÃO TRANSITA</v>
      </c>
      <c r="BJ59" s="263"/>
      <c r="BK59" s="263"/>
      <c r="BL59" s="35">
        <v>49</v>
      </c>
      <c r="BM59" s="30" t="str">
        <f t="shared" si="15"/>
        <v>F</v>
      </c>
      <c r="BN59" s="31">
        <f t="shared" si="16"/>
        <v>0</v>
      </c>
      <c r="BO59" s="31">
        <f t="shared" si="17"/>
        <v>0</v>
      </c>
      <c r="BP59" s="31">
        <f t="shared" si="18"/>
        <v>0</v>
      </c>
      <c r="BQ59" s="31">
        <f t="shared" si="19"/>
        <v>0</v>
      </c>
      <c r="BR59" s="31">
        <f t="shared" si="20"/>
        <v>0</v>
      </c>
      <c r="BS59" s="31">
        <f t="shared" si="21"/>
        <v>0</v>
      </c>
      <c r="BT59" s="31">
        <f t="shared" si="22"/>
        <v>0</v>
      </c>
      <c r="BU59" s="31">
        <f t="shared" si="23"/>
        <v>0</v>
      </c>
      <c r="BV59" s="31">
        <f t="shared" si="24"/>
        <v>0</v>
      </c>
      <c r="BW59" s="31">
        <f>+BB59</f>
        <v>0</v>
      </c>
      <c r="BX59" s="31">
        <f>+BG59</f>
        <v>0</v>
      </c>
      <c r="BY59" s="32">
        <f>COUNTIF(BN59:BX59,"&lt;9,5")</f>
        <v>11</v>
      </c>
    </row>
    <row r="60" spans="1:77" s="123" customFormat="1" ht="18" customHeight="1" thickBot="1">
      <c r="A60" s="33">
        <v>50</v>
      </c>
      <c r="B60" s="25">
        <f>LISTA!B57</f>
        <v>77054</v>
      </c>
      <c r="C60" s="26" t="str">
        <f>LISTA!C57</f>
        <v xml:space="preserve">NZUZI Ketsia lusanga joão  </v>
      </c>
      <c r="D60" s="27" t="str">
        <f>LISTA!D57</f>
        <v>F</v>
      </c>
      <c r="E60" s="34"/>
      <c r="F60" s="34"/>
      <c r="G60" s="267">
        <f>LP!N63</f>
        <v>0</v>
      </c>
      <c r="H60" s="267">
        <f>LP!O63</f>
        <v>0</v>
      </c>
      <c r="I60" s="267">
        <f t="shared" si="25"/>
        <v>0</v>
      </c>
      <c r="J60" s="267"/>
      <c r="K60" s="267"/>
      <c r="L60" s="267">
        <f>ING!N63</f>
        <v>0</v>
      </c>
      <c r="M60" s="267">
        <f>ING!O63</f>
        <v>0</v>
      </c>
      <c r="N60" s="267">
        <f t="shared" si="26"/>
        <v>0</v>
      </c>
      <c r="O60" s="267"/>
      <c r="P60" s="267"/>
      <c r="Q60" s="267">
        <f>FAI!N63</f>
        <v>0</v>
      </c>
      <c r="R60" s="267">
        <f>FAI!O63</f>
        <v>0</v>
      </c>
      <c r="S60" s="267">
        <f t="shared" si="12"/>
        <v>0</v>
      </c>
      <c r="T60" s="267"/>
      <c r="U60" s="267"/>
      <c r="V60" s="267">
        <f>'ED. FISICA'!N63</f>
        <v>0</v>
      </c>
      <c r="W60" s="267">
        <f>'ED. FISICA'!O63</f>
        <v>0</v>
      </c>
      <c r="X60" s="267">
        <f t="shared" si="3"/>
        <v>0</v>
      </c>
      <c r="Y60" s="267"/>
      <c r="Z60" s="267"/>
      <c r="AA60" s="267">
        <f>MAT!N63</f>
        <v>0</v>
      </c>
      <c r="AB60" s="267">
        <f>MAT!O63</f>
        <v>0</v>
      </c>
      <c r="AC60" s="267">
        <f t="shared" si="27"/>
        <v>0</v>
      </c>
      <c r="AD60" s="267"/>
      <c r="AE60" s="267"/>
      <c r="AF60" s="267">
        <f>QUI!N63</f>
        <v>0</v>
      </c>
      <c r="AG60" s="267">
        <f>QUI!O63</f>
        <v>0</v>
      </c>
      <c r="AH60" s="267">
        <f t="shared" si="5"/>
        <v>0</v>
      </c>
      <c r="AI60" s="267"/>
      <c r="AJ60" s="267"/>
      <c r="AK60" s="267">
        <f>FIS!N63</f>
        <v>0</v>
      </c>
      <c r="AL60" s="267">
        <f>FIS!O63</f>
        <v>0</v>
      </c>
      <c r="AM60" s="267">
        <f t="shared" si="6"/>
        <v>0</v>
      </c>
      <c r="AN60" s="267"/>
      <c r="AO60" s="267"/>
      <c r="AP60" s="267">
        <f>OGI!N63</f>
        <v>0</v>
      </c>
      <c r="AQ60" s="267">
        <f>OGI!O63</f>
        <v>0</v>
      </c>
      <c r="AR60" s="267">
        <f t="shared" si="7"/>
        <v>0</v>
      </c>
      <c r="AS60" s="267"/>
      <c r="AT60" s="267"/>
      <c r="AU60" s="267">
        <f>TLP!N63</f>
        <v>0</v>
      </c>
      <c r="AV60" s="267">
        <f>TLP!O63</f>
        <v>0</v>
      </c>
      <c r="AW60" s="267">
        <f t="shared" si="8"/>
        <v>0</v>
      </c>
      <c r="AX60" s="267"/>
      <c r="AY60" s="267"/>
      <c r="AZ60" s="267">
        <f>SEAC!N63</f>
        <v>0</v>
      </c>
      <c r="BA60" s="267">
        <f>SEAC!O63</f>
        <v>0</v>
      </c>
      <c r="BB60" s="267">
        <f t="shared" si="9"/>
        <v>0</v>
      </c>
      <c r="BC60" s="267"/>
      <c r="BD60" s="267"/>
      <c r="BE60" s="267">
        <f>TIC!N63</f>
        <v>0</v>
      </c>
      <c r="BF60" s="267">
        <f>TIC!O63</f>
        <v>0</v>
      </c>
      <c r="BG60" s="267">
        <f t="shared" si="10"/>
        <v>0</v>
      </c>
      <c r="BH60" s="262">
        <f t="shared" si="13"/>
        <v>50</v>
      </c>
      <c r="BI60" s="263" t="str">
        <f t="shared" si="14"/>
        <v>NÃO TRANSITA</v>
      </c>
      <c r="BJ60" s="263"/>
      <c r="BK60" s="263"/>
      <c r="BL60" s="35">
        <v>50</v>
      </c>
      <c r="BM60" s="30" t="str">
        <f t="shared" si="15"/>
        <v>F</v>
      </c>
      <c r="BN60" s="31">
        <f t="shared" si="16"/>
        <v>0</v>
      </c>
      <c r="BO60" s="31">
        <f t="shared" si="17"/>
        <v>0</v>
      </c>
      <c r="BP60" s="31">
        <f t="shared" si="18"/>
        <v>0</v>
      </c>
      <c r="BQ60" s="31">
        <f t="shared" si="19"/>
        <v>0</v>
      </c>
      <c r="BR60" s="31">
        <f t="shared" si="20"/>
        <v>0</v>
      </c>
      <c r="BS60" s="31">
        <f t="shared" si="21"/>
        <v>0</v>
      </c>
      <c r="BT60" s="31">
        <f t="shared" si="22"/>
        <v>0</v>
      </c>
      <c r="BU60" s="31">
        <f t="shared" si="23"/>
        <v>0</v>
      </c>
      <c r="BV60" s="31">
        <f t="shared" si="24"/>
        <v>0</v>
      </c>
      <c r="BW60" s="31">
        <f>+BB60</f>
        <v>0</v>
      </c>
      <c r="BX60" s="31">
        <f>+BG60</f>
        <v>0</v>
      </c>
      <c r="BY60" s="32">
        <f>COUNTIF(BN60:BX60,"&lt;9,5")</f>
        <v>11</v>
      </c>
    </row>
    <row r="61" spans="1:77" s="123" customFormat="1" ht="18" customHeight="1" thickBot="1">
      <c r="A61" s="33">
        <v>51</v>
      </c>
      <c r="B61" s="25">
        <f>LISTA!B58</f>
        <v>77132</v>
      </c>
      <c r="C61" s="26" t="str">
        <f>LISTA!C58</f>
        <v>BENJAMIM ZACARIAS MUKENDE MAKANDA</v>
      </c>
      <c r="D61" s="27" t="str">
        <f>LISTA!D58</f>
        <v>M</v>
      </c>
      <c r="E61" s="34"/>
      <c r="F61" s="34"/>
      <c r="G61" s="267">
        <f>LP!N64</f>
        <v>0</v>
      </c>
      <c r="H61" s="267">
        <f>LP!O64</f>
        <v>0</v>
      </c>
      <c r="I61" s="267">
        <f t="shared" si="25"/>
        <v>0</v>
      </c>
      <c r="J61" s="267"/>
      <c r="K61" s="267"/>
      <c r="L61" s="267">
        <f>ING!N64</f>
        <v>0</v>
      </c>
      <c r="M61" s="267">
        <f>ING!O64</f>
        <v>0</v>
      </c>
      <c r="N61" s="267">
        <f t="shared" si="26"/>
        <v>0</v>
      </c>
      <c r="O61" s="267"/>
      <c r="P61" s="267"/>
      <c r="Q61" s="267">
        <f>FAI!N64</f>
        <v>0</v>
      </c>
      <c r="R61" s="267">
        <f>FAI!O64</f>
        <v>0</v>
      </c>
      <c r="S61" s="267">
        <f t="shared" si="12"/>
        <v>0</v>
      </c>
      <c r="T61" s="267"/>
      <c r="U61" s="267"/>
      <c r="V61" s="267">
        <f>'ED. FISICA'!N64</f>
        <v>0</v>
      </c>
      <c r="W61" s="267">
        <f>'ED. FISICA'!O64</f>
        <v>0</v>
      </c>
      <c r="X61" s="267">
        <f t="shared" si="3"/>
        <v>0</v>
      </c>
      <c r="Y61" s="267"/>
      <c r="Z61" s="267"/>
      <c r="AA61" s="267">
        <f>MAT!N64</f>
        <v>0</v>
      </c>
      <c r="AB61" s="267">
        <f>MAT!O64</f>
        <v>0</v>
      </c>
      <c r="AC61" s="267">
        <f t="shared" si="27"/>
        <v>0</v>
      </c>
      <c r="AD61" s="267"/>
      <c r="AE61" s="267"/>
      <c r="AF61" s="267">
        <f>QUI!N64</f>
        <v>0</v>
      </c>
      <c r="AG61" s="267">
        <f>QUI!O64</f>
        <v>0</v>
      </c>
      <c r="AH61" s="267">
        <f t="shared" si="5"/>
        <v>0</v>
      </c>
      <c r="AI61" s="267"/>
      <c r="AJ61" s="267"/>
      <c r="AK61" s="267">
        <f>FIS!N64</f>
        <v>0</v>
      </c>
      <c r="AL61" s="267">
        <f>FIS!O64</f>
        <v>0</v>
      </c>
      <c r="AM61" s="267">
        <f t="shared" si="6"/>
        <v>0</v>
      </c>
      <c r="AN61" s="267"/>
      <c r="AO61" s="267"/>
      <c r="AP61" s="267">
        <f>OGI!N64</f>
        <v>0</v>
      </c>
      <c r="AQ61" s="267">
        <f>OGI!O64</f>
        <v>0</v>
      </c>
      <c r="AR61" s="267">
        <f t="shared" si="7"/>
        <v>0</v>
      </c>
      <c r="AS61" s="267"/>
      <c r="AT61" s="267"/>
      <c r="AU61" s="267">
        <f>TLP!N64</f>
        <v>0</v>
      </c>
      <c r="AV61" s="267">
        <f>TLP!O64</f>
        <v>0</v>
      </c>
      <c r="AW61" s="267">
        <f t="shared" si="8"/>
        <v>0</v>
      </c>
      <c r="AX61" s="267"/>
      <c r="AY61" s="267"/>
      <c r="AZ61" s="267">
        <f>SEAC!N64</f>
        <v>0</v>
      </c>
      <c r="BA61" s="267">
        <f>SEAC!O64</f>
        <v>0</v>
      </c>
      <c r="BB61" s="267">
        <f t="shared" si="9"/>
        <v>0</v>
      </c>
      <c r="BC61" s="267"/>
      <c r="BD61" s="267"/>
      <c r="BE61" s="267">
        <f>TIC!N64</f>
        <v>0</v>
      </c>
      <c r="BF61" s="267">
        <f>TIC!O64</f>
        <v>0</v>
      </c>
      <c r="BG61" s="267">
        <f t="shared" si="10"/>
        <v>0</v>
      </c>
      <c r="BH61" s="262">
        <f t="shared" si="13"/>
        <v>51</v>
      </c>
      <c r="BI61" s="263" t="str">
        <f t="shared" si="14"/>
        <v>NÃO TRANSITA</v>
      </c>
      <c r="BJ61" s="263"/>
      <c r="BK61" s="263"/>
      <c r="BL61" s="35">
        <v>51</v>
      </c>
      <c r="BM61" s="30" t="str">
        <f t="shared" si="15"/>
        <v>M</v>
      </c>
      <c r="BN61" s="31">
        <f t="shared" si="16"/>
        <v>0</v>
      </c>
      <c r="BO61" s="31">
        <f t="shared" si="17"/>
        <v>0</v>
      </c>
      <c r="BP61" s="31">
        <f t="shared" si="18"/>
        <v>0</v>
      </c>
      <c r="BQ61" s="31">
        <f t="shared" si="19"/>
        <v>0</v>
      </c>
      <c r="BR61" s="31">
        <f t="shared" si="20"/>
        <v>0</v>
      </c>
      <c r="BS61" s="31">
        <f t="shared" si="21"/>
        <v>0</v>
      </c>
      <c r="BT61" s="31">
        <f t="shared" si="22"/>
        <v>0</v>
      </c>
      <c r="BU61" s="31">
        <f t="shared" si="23"/>
        <v>0</v>
      </c>
      <c r="BV61" s="31">
        <f t="shared" si="24"/>
        <v>0</v>
      </c>
      <c r="BW61" s="31">
        <f>+BB61</f>
        <v>0</v>
      </c>
      <c r="BX61" s="31">
        <f>+BG61</f>
        <v>0</v>
      </c>
      <c r="BY61" s="32">
        <f>COUNTIF(BN61:BX61,"&lt;9,5")</f>
        <v>11</v>
      </c>
    </row>
    <row r="62" spans="1:77" s="123" customFormat="1" ht="18" customHeight="1" thickBot="1">
      <c r="A62" s="33">
        <v>52</v>
      </c>
      <c r="B62" s="25">
        <f>LISTA!B59</f>
        <v>74443</v>
      </c>
      <c r="C62" s="26" t="str">
        <f>LISTA!C59</f>
        <v>EMANUEL BERNARDO MÁRIO</v>
      </c>
      <c r="D62" s="27" t="str">
        <f>LISTA!D59</f>
        <v>M</v>
      </c>
      <c r="E62" s="264"/>
      <c r="F62" s="264"/>
      <c r="G62" s="267">
        <f>LP!N65</f>
        <v>0</v>
      </c>
      <c r="H62" s="267">
        <f>LP!O65</f>
        <v>0</v>
      </c>
      <c r="I62" s="267">
        <f>G62+H62</f>
        <v>0</v>
      </c>
      <c r="J62" s="267"/>
      <c r="K62" s="267"/>
      <c r="L62" s="267">
        <f>ING!N65</f>
        <v>0</v>
      </c>
      <c r="M62" s="267">
        <f>ING!O65</f>
        <v>0</v>
      </c>
      <c r="N62" s="267">
        <f t="shared" si="26"/>
        <v>0</v>
      </c>
      <c r="O62" s="267"/>
      <c r="P62" s="267"/>
      <c r="Q62" s="267">
        <f>FAI!N65</f>
        <v>0</v>
      </c>
      <c r="R62" s="267">
        <f>FAI!O65</f>
        <v>0</v>
      </c>
      <c r="S62" s="267">
        <f t="shared" si="12"/>
        <v>0</v>
      </c>
      <c r="T62" s="267"/>
      <c r="U62" s="267"/>
      <c r="V62" s="267">
        <f>'ED. FISICA'!N65</f>
        <v>0</v>
      </c>
      <c r="W62" s="267">
        <f>'ED. FISICA'!O65</f>
        <v>0</v>
      </c>
      <c r="X62" s="267">
        <f t="shared" si="3"/>
        <v>0</v>
      </c>
      <c r="Y62" s="267"/>
      <c r="Z62" s="267"/>
      <c r="AA62" s="267">
        <f>MAT!N65</f>
        <v>0</v>
      </c>
      <c r="AB62" s="267">
        <f>MAT!O65</f>
        <v>0</v>
      </c>
      <c r="AC62" s="267">
        <f t="shared" si="27"/>
        <v>0</v>
      </c>
      <c r="AD62" s="267"/>
      <c r="AE62" s="267"/>
      <c r="AF62" s="267">
        <f>QUI!N65</f>
        <v>0</v>
      </c>
      <c r="AG62" s="267">
        <f>QUI!O65</f>
        <v>0</v>
      </c>
      <c r="AH62" s="267">
        <f t="shared" si="5"/>
        <v>0</v>
      </c>
      <c r="AI62" s="267"/>
      <c r="AJ62" s="267"/>
      <c r="AK62" s="267">
        <f>FIS!N65</f>
        <v>0</v>
      </c>
      <c r="AL62" s="267">
        <f>FIS!O65</f>
        <v>0</v>
      </c>
      <c r="AM62" s="267">
        <f t="shared" si="6"/>
        <v>0</v>
      </c>
      <c r="AN62" s="267"/>
      <c r="AO62" s="267"/>
      <c r="AP62" s="267">
        <f>OGI!N65</f>
        <v>0</v>
      </c>
      <c r="AQ62" s="267">
        <f>OGI!O65</f>
        <v>0</v>
      </c>
      <c r="AR62" s="267">
        <f t="shared" si="7"/>
        <v>0</v>
      </c>
      <c r="AS62" s="267"/>
      <c r="AT62" s="267"/>
      <c r="AU62" s="267">
        <f>TLP!N65</f>
        <v>0</v>
      </c>
      <c r="AV62" s="267">
        <f>TLP!O65</f>
        <v>0</v>
      </c>
      <c r="AW62" s="267">
        <f t="shared" si="8"/>
        <v>0</v>
      </c>
      <c r="AX62" s="267"/>
      <c r="AY62" s="267"/>
      <c r="AZ62" s="267">
        <f>SEAC!N65</f>
        <v>0</v>
      </c>
      <c r="BA62" s="267">
        <f>SEAC!O65</f>
        <v>0</v>
      </c>
      <c r="BB62" s="267">
        <f t="shared" si="9"/>
        <v>0</v>
      </c>
      <c r="BC62" s="267"/>
      <c r="BD62" s="267"/>
      <c r="BE62" s="267">
        <f>TIC!N65</f>
        <v>0</v>
      </c>
      <c r="BF62" s="267">
        <f>TIC!O65</f>
        <v>0</v>
      </c>
      <c r="BG62" s="267">
        <f t="shared" si="10"/>
        <v>0</v>
      </c>
      <c r="BH62" s="265">
        <f t="shared" si="13"/>
        <v>52</v>
      </c>
      <c r="BI62" s="266" t="str">
        <f t="shared" si="14"/>
        <v>NÃO TRANSITA</v>
      </c>
      <c r="BJ62" s="266"/>
      <c r="BK62" s="266"/>
      <c r="BL62" s="35">
        <v>52</v>
      </c>
      <c r="BM62" s="30" t="str">
        <f t="shared" si="15"/>
        <v>M</v>
      </c>
      <c r="BN62" s="31">
        <f t="shared" si="16"/>
        <v>0</v>
      </c>
      <c r="BO62" s="31">
        <f t="shared" si="17"/>
        <v>0</v>
      </c>
      <c r="BP62" s="31">
        <f t="shared" si="18"/>
        <v>0</v>
      </c>
      <c r="BQ62" s="31">
        <f t="shared" si="19"/>
        <v>0</v>
      </c>
      <c r="BR62" s="31">
        <f t="shared" si="20"/>
        <v>0</v>
      </c>
      <c r="BS62" s="31">
        <f t="shared" si="21"/>
        <v>0</v>
      </c>
      <c r="BT62" s="31">
        <f t="shared" si="22"/>
        <v>0</v>
      </c>
      <c r="BU62" s="31">
        <f t="shared" si="23"/>
        <v>0</v>
      </c>
      <c r="BV62" s="31">
        <f t="shared" si="24"/>
        <v>0</v>
      </c>
      <c r="BW62" s="31">
        <f>+BB62</f>
        <v>0</v>
      </c>
      <c r="BX62" s="31">
        <f>+BG62</f>
        <v>0</v>
      </c>
      <c r="BY62" s="32">
        <f>COUNTIF(BN62:BX62,"&lt;9,5")</f>
        <v>11</v>
      </c>
    </row>
    <row r="63" spans="1:77" ht="30" customHeight="1">
      <c r="A63" s="253"/>
      <c r="B63" s="218"/>
      <c r="C63" s="218"/>
      <c r="D63" s="252"/>
      <c r="E63" s="254"/>
      <c r="F63" s="218"/>
      <c r="G63" s="218"/>
      <c r="H63" s="218"/>
      <c r="I63" s="252"/>
      <c r="J63" s="255"/>
      <c r="K63" s="218"/>
      <c r="L63" s="218"/>
      <c r="M63" s="218"/>
      <c r="N63" s="252"/>
      <c r="O63" s="251"/>
      <c r="P63" s="218"/>
      <c r="Q63" s="218"/>
      <c r="R63" s="218"/>
      <c r="S63" s="252"/>
      <c r="T63" s="251"/>
      <c r="U63" s="218"/>
      <c r="V63" s="218"/>
      <c r="W63" s="218"/>
      <c r="X63" s="252"/>
      <c r="Y63" s="251"/>
      <c r="Z63" s="218"/>
      <c r="AA63" s="218"/>
      <c r="AB63" s="218"/>
      <c r="AC63" s="252"/>
      <c r="AD63" s="251"/>
      <c r="AE63" s="218"/>
      <c r="AF63" s="218"/>
      <c r="AG63" s="218"/>
      <c r="AH63" s="252"/>
      <c r="AI63" s="251"/>
      <c r="AJ63" s="218"/>
      <c r="AK63" s="218"/>
      <c r="AL63" s="218"/>
      <c r="AM63" s="252"/>
      <c r="AN63" s="251"/>
      <c r="AO63" s="218"/>
      <c r="AP63" s="218"/>
      <c r="AQ63" s="218"/>
      <c r="AR63" s="252"/>
      <c r="AS63" s="251"/>
      <c r="AT63" s="218"/>
      <c r="AU63" s="218"/>
      <c r="AV63" s="218"/>
      <c r="AW63" s="252"/>
      <c r="AX63" s="257"/>
      <c r="AY63" s="218"/>
      <c r="AZ63" s="218"/>
      <c r="BA63" s="218"/>
      <c r="BB63" s="252"/>
      <c r="BC63" s="251"/>
      <c r="BD63" s="218"/>
      <c r="BE63" s="218"/>
      <c r="BF63" s="218"/>
      <c r="BG63" s="252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</row>
    <row r="64" spans="1:77" ht="12.75" customHeight="1">
      <c r="A64" s="239" t="s">
        <v>50</v>
      </c>
      <c r="B64" s="136"/>
      <c r="C64" s="136"/>
      <c r="D64" s="136"/>
      <c r="E64" s="136"/>
      <c r="F64" s="136"/>
      <c r="G64" s="136"/>
      <c r="H64" s="37"/>
      <c r="I64" s="37"/>
      <c r="J64" s="37"/>
      <c r="K64" s="37"/>
      <c r="L64" s="37"/>
      <c r="M64" s="240" t="s">
        <v>51</v>
      </c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241"/>
      <c r="AO64" s="136"/>
      <c r="AP64" s="136"/>
      <c r="AQ64" s="136"/>
      <c r="AR64" s="136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</row>
    <row r="65" spans="1:77" ht="12.75" customHeight="1">
      <c r="A65" s="39"/>
      <c r="B65" s="39"/>
      <c r="C65" s="39"/>
      <c r="D65" s="40"/>
      <c r="E65" s="242" t="s">
        <v>52</v>
      </c>
      <c r="F65" s="243"/>
      <c r="G65" s="243"/>
      <c r="H65" s="244"/>
      <c r="I65" s="41">
        <f>COUNTIFS(D11:D62,"=M",I11:I62,"&gt;=9,5")</f>
        <v>0</v>
      </c>
      <c r="J65" s="242" t="s">
        <v>52</v>
      </c>
      <c r="K65" s="243"/>
      <c r="L65" s="243"/>
      <c r="M65" s="244"/>
      <c r="N65" s="41">
        <f>COUNTIFS(D11:D62,"=M",N11:N62,"&gt;=9,5")</f>
        <v>0</v>
      </c>
      <c r="O65" s="242" t="s">
        <v>52</v>
      </c>
      <c r="P65" s="243"/>
      <c r="Q65" s="243"/>
      <c r="R65" s="244"/>
      <c r="S65" s="41">
        <f>COUNTIFS(D11:D62,"=M",S11:S62,"&gt;=9,5")</f>
        <v>0</v>
      </c>
      <c r="T65" s="242" t="s">
        <v>52</v>
      </c>
      <c r="U65" s="243"/>
      <c r="V65" s="243"/>
      <c r="W65" s="244"/>
      <c r="X65" s="41">
        <f>COUNTIFS(D11:D62,"=M",X11:X62,"&gt;=9,5")</f>
        <v>0</v>
      </c>
      <c r="Y65" s="242" t="s">
        <v>52</v>
      </c>
      <c r="Z65" s="243"/>
      <c r="AA65" s="243"/>
      <c r="AB65" s="244"/>
      <c r="AC65" s="41">
        <f>COUNTIFS(D11:D62,"=M",AC11:AC62,"&gt;=9,5")</f>
        <v>0</v>
      </c>
      <c r="AD65" s="242" t="s">
        <v>52</v>
      </c>
      <c r="AE65" s="243"/>
      <c r="AF65" s="243"/>
      <c r="AG65" s="244"/>
      <c r="AH65" s="41">
        <f>COUNTIFS(D11:D62,"=M",AH11:AH62,"&gt;=9,5")</f>
        <v>0</v>
      </c>
      <c r="AI65" s="242" t="s">
        <v>52</v>
      </c>
      <c r="AJ65" s="243"/>
      <c r="AK65" s="243"/>
      <c r="AL65" s="244"/>
      <c r="AM65" s="41">
        <f>COUNTIFS(D11:D62,"=M",AM11:AM62,"&gt;=9,5")</f>
        <v>0</v>
      </c>
      <c r="AN65" s="242" t="s">
        <v>52</v>
      </c>
      <c r="AO65" s="243"/>
      <c r="AP65" s="243"/>
      <c r="AQ65" s="244"/>
      <c r="AR65" s="41">
        <f>COUNTIFS(D11:D62,"=M",AR11:AR62,"&gt;=9,5")</f>
        <v>0</v>
      </c>
      <c r="AS65" s="242" t="s">
        <v>52</v>
      </c>
      <c r="AT65" s="243"/>
      <c r="AU65" s="243"/>
      <c r="AV65" s="244"/>
      <c r="AW65" s="41">
        <f>COUNTIFS(D11:D62,"=M",AW11:AW62,"&gt;=9,5")</f>
        <v>0</v>
      </c>
      <c r="AX65" s="242" t="s">
        <v>52</v>
      </c>
      <c r="AY65" s="243"/>
      <c r="AZ65" s="243"/>
      <c r="BA65" s="244"/>
      <c r="BB65" s="41">
        <f>COUNTIFS(D11:D62,"=M",BB11:BB62,"&gt;=9,5")</f>
        <v>0</v>
      </c>
      <c r="BC65" s="242" t="s">
        <v>52</v>
      </c>
      <c r="BD65" s="243"/>
      <c r="BE65" s="243"/>
      <c r="BF65" s="244"/>
      <c r="BG65" s="41" t="e">
        <f>COUNTIFS(R11:R62,"=M",#REF!,"&gt;=9,5")</f>
        <v>#REF!</v>
      </c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</row>
    <row r="66" spans="1:77" ht="12.75" customHeight="1">
      <c r="A66" s="42"/>
      <c r="B66" s="42"/>
      <c r="C66" s="42"/>
      <c r="D66" s="43"/>
      <c r="E66" s="245" t="s">
        <v>53</v>
      </c>
      <c r="F66" s="246"/>
      <c r="G66" s="246"/>
      <c r="H66" s="247"/>
      <c r="I66" s="44">
        <f>COUNTIFS(D11:D62,"=M",I11:I62,"&lt;9,5")</f>
        <v>36</v>
      </c>
      <c r="J66" s="245" t="s">
        <v>53</v>
      </c>
      <c r="K66" s="246"/>
      <c r="L66" s="246"/>
      <c r="M66" s="247"/>
      <c r="N66" s="44">
        <f>COUNTIFS(D11:D62,"=M",N11:N62,"&lt;9,5")</f>
        <v>36</v>
      </c>
      <c r="O66" s="245" t="s">
        <v>53</v>
      </c>
      <c r="P66" s="246"/>
      <c r="Q66" s="246"/>
      <c r="R66" s="247"/>
      <c r="S66" s="44">
        <f>COUNTIFS(D11:D62,"=M",S11:S62,"&lt;9,5")</f>
        <v>36</v>
      </c>
      <c r="T66" s="245" t="s">
        <v>53</v>
      </c>
      <c r="U66" s="246"/>
      <c r="V66" s="246"/>
      <c r="W66" s="247"/>
      <c r="X66" s="44">
        <f>COUNTIFS(D11:D62,"=M",X11:X62,"&lt;9,5")</f>
        <v>36</v>
      </c>
      <c r="Y66" s="245" t="s">
        <v>53</v>
      </c>
      <c r="Z66" s="246"/>
      <c r="AA66" s="246"/>
      <c r="AB66" s="247"/>
      <c r="AC66" s="44">
        <f>COUNTIFS(D11:D62,"=M",AC11:AC62,"&lt;9,5")</f>
        <v>36</v>
      </c>
      <c r="AD66" s="245" t="s">
        <v>53</v>
      </c>
      <c r="AE66" s="246"/>
      <c r="AF66" s="246"/>
      <c r="AG66" s="247"/>
      <c r="AH66" s="44">
        <f>COUNTIFS(D11:D62,"=M",AH11:AH62,"&lt;9,5")</f>
        <v>36</v>
      </c>
      <c r="AI66" s="245" t="s">
        <v>53</v>
      </c>
      <c r="AJ66" s="246"/>
      <c r="AK66" s="246"/>
      <c r="AL66" s="247"/>
      <c r="AM66" s="44">
        <f>COUNTIFS(D11:D62,"=M",AM11:AM62,"&lt;9,5")</f>
        <v>36</v>
      </c>
      <c r="AN66" s="245" t="s">
        <v>53</v>
      </c>
      <c r="AO66" s="246"/>
      <c r="AP66" s="246"/>
      <c r="AQ66" s="247"/>
      <c r="AR66" s="44">
        <f>COUNTIFS(D11:D62,"=M",AR11:AR62,"&lt;9,5")</f>
        <v>36</v>
      </c>
      <c r="AS66" s="245" t="s">
        <v>53</v>
      </c>
      <c r="AT66" s="246"/>
      <c r="AU66" s="246"/>
      <c r="AV66" s="247"/>
      <c r="AW66" s="44">
        <f>COUNTIFS(D11:D62,"=M",AW11:AW62,"&lt;9,5")</f>
        <v>36</v>
      </c>
      <c r="AX66" s="245" t="s">
        <v>53</v>
      </c>
      <c r="AY66" s="246"/>
      <c r="AZ66" s="246"/>
      <c r="BA66" s="247"/>
      <c r="BB66" s="44">
        <f>COUNTIFS(D11:D62,"=M",BB11:BB62,"&lt;9,5")</f>
        <v>36</v>
      </c>
      <c r="BC66" s="245" t="s">
        <v>53</v>
      </c>
      <c r="BD66" s="246"/>
      <c r="BE66" s="246"/>
      <c r="BF66" s="247"/>
      <c r="BG66" s="44" t="e">
        <f>COUNTIFS(R11:R62,"=M",#REF!,"&lt;9,5")</f>
        <v>#REF!</v>
      </c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</row>
    <row r="67" spans="1:77" ht="12.75" customHeight="1">
      <c r="A67" s="42"/>
      <c r="B67" s="42"/>
      <c r="C67" s="42"/>
      <c r="D67" s="43"/>
      <c r="E67" s="245" t="s">
        <v>54</v>
      </c>
      <c r="F67" s="246"/>
      <c r="G67" s="246"/>
      <c r="H67" s="247"/>
      <c r="I67" s="45">
        <f>COUNTIFS(D11:D62,"=F",I11:I62,"&gt;=9,5")</f>
        <v>0</v>
      </c>
      <c r="J67" s="245" t="s">
        <v>54</v>
      </c>
      <c r="K67" s="246"/>
      <c r="L67" s="246"/>
      <c r="M67" s="247"/>
      <c r="N67" s="45">
        <f>COUNTIFS(D11:D62,"=F",N11:N62,"&gt;=9,5")</f>
        <v>0</v>
      </c>
      <c r="O67" s="245" t="s">
        <v>54</v>
      </c>
      <c r="P67" s="246"/>
      <c r="Q67" s="246"/>
      <c r="R67" s="247"/>
      <c r="S67" s="45">
        <f>COUNTIFS(D11:D62,"=F",S11:S62,"&gt;=9,5")</f>
        <v>0</v>
      </c>
      <c r="T67" s="245" t="s">
        <v>54</v>
      </c>
      <c r="U67" s="246"/>
      <c r="V67" s="246"/>
      <c r="W67" s="247"/>
      <c r="X67" s="45">
        <f>COUNTIFS(D11:D62,"=F",X11:X62,"&gt;=9,5")</f>
        <v>0</v>
      </c>
      <c r="Y67" s="245" t="s">
        <v>54</v>
      </c>
      <c r="Z67" s="246"/>
      <c r="AA67" s="246"/>
      <c r="AB67" s="247"/>
      <c r="AC67" s="45">
        <f>COUNTIFS(D11:D62,"=F",AC11:AC62,"&gt;=9,5")</f>
        <v>0</v>
      </c>
      <c r="AD67" s="245" t="s">
        <v>54</v>
      </c>
      <c r="AE67" s="246"/>
      <c r="AF67" s="246"/>
      <c r="AG67" s="247"/>
      <c r="AH67" s="45">
        <f>COUNTIFS(D11:D62,"=F",AH11:AH62,"&gt;=9,5")</f>
        <v>0</v>
      </c>
      <c r="AI67" s="245" t="s">
        <v>54</v>
      </c>
      <c r="AJ67" s="246"/>
      <c r="AK67" s="246"/>
      <c r="AL67" s="247"/>
      <c r="AM67" s="45">
        <f>COUNTIFS(D11:D62,"=F",AM11:AM62,"&gt;=9,5")</f>
        <v>0</v>
      </c>
      <c r="AN67" s="245" t="s">
        <v>54</v>
      </c>
      <c r="AO67" s="246"/>
      <c r="AP67" s="246"/>
      <c r="AQ67" s="247"/>
      <c r="AR67" s="45">
        <f>COUNTIFS(D11:D62,"=F",AR11:AR62,"&gt;=9,5")</f>
        <v>0</v>
      </c>
      <c r="AS67" s="245" t="s">
        <v>54</v>
      </c>
      <c r="AT67" s="246"/>
      <c r="AU67" s="246"/>
      <c r="AV67" s="247"/>
      <c r="AW67" s="45">
        <f>COUNTIFS(D11:D62,"=F",AW11:AW62,"&gt;=9,5")</f>
        <v>0</v>
      </c>
      <c r="AX67" s="245" t="s">
        <v>54</v>
      </c>
      <c r="AY67" s="246"/>
      <c r="AZ67" s="246"/>
      <c r="BA67" s="247"/>
      <c r="BB67" s="45">
        <f>COUNTIFS(D11:D62,"=F",BB11:BB62,"&gt;=9,5")</f>
        <v>0</v>
      </c>
      <c r="BC67" s="245" t="s">
        <v>54</v>
      </c>
      <c r="BD67" s="246"/>
      <c r="BE67" s="246"/>
      <c r="BF67" s="247"/>
      <c r="BG67" s="45" t="e">
        <f>COUNTIFS(R11:R62,"=F",#REF!,"&gt;=9,5")</f>
        <v>#REF!</v>
      </c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</row>
    <row r="68" spans="1:77" ht="12.75" customHeight="1">
      <c r="A68" s="42"/>
      <c r="B68" s="42"/>
      <c r="C68" s="42"/>
      <c r="D68" s="43"/>
      <c r="E68" s="236" t="s">
        <v>55</v>
      </c>
      <c r="F68" s="237"/>
      <c r="G68" s="237"/>
      <c r="H68" s="238"/>
      <c r="I68" s="46">
        <f>COUNTIFS(D11:D62,"=F",I11:I62,"&lt;9,5")</f>
        <v>16</v>
      </c>
      <c r="J68" s="236" t="s">
        <v>55</v>
      </c>
      <c r="K68" s="237"/>
      <c r="L68" s="237"/>
      <c r="M68" s="238"/>
      <c r="N68" s="46">
        <f>COUNTIFS(D11:D62,"=F",N11:N62,"&lt;9,5")</f>
        <v>16</v>
      </c>
      <c r="O68" s="236" t="s">
        <v>55</v>
      </c>
      <c r="P68" s="237"/>
      <c r="Q68" s="237"/>
      <c r="R68" s="238"/>
      <c r="S68" s="46">
        <f>COUNTIFS(D11:D62,"=F",S11:S62,"&lt;9,5")</f>
        <v>16</v>
      </c>
      <c r="T68" s="236" t="s">
        <v>55</v>
      </c>
      <c r="U68" s="237"/>
      <c r="V68" s="237"/>
      <c r="W68" s="238"/>
      <c r="X68" s="46">
        <f>COUNTIFS(D11:D62,"=F",X11:X62,"&lt;9,5")</f>
        <v>16</v>
      </c>
      <c r="Y68" s="236" t="s">
        <v>55</v>
      </c>
      <c r="Z68" s="237"/>
      <c r="AA68" s="237"/>
      <c r="AB68" s="238"/>
      <c r="AC68" s="46">
        <f>COUNTIFS(D11:D62,"=F",AC11:AC62,"&lt;9,5")</f>
        <v>16</v>
      </c>
      <c r="AD68" s="236" t="s">
        <v>55</v>
      </c>
      <c r="AE68" s="237"/>
      <c r="AF68" s="237"/>
      <c r="AG68" s="238"/>
      <c r="AH68" s="46">
        <f>COUNTIFS(D11:D62,"=F",AH11:AH62,"&lt;9,5")</f>
        <v>16</v>
      </c>
      <c r="AI68" s="236" t="s">
        <v>55</v>
      </c>
      <c r="AJ68" s="237"/>
      <c r="AK68" s="237"/>
      <c r="AL68" s="238"/>
      <c r="AM68" s="46">
        <f>COUNTIFS(D11:D62,"=F",AM11:AM62,"&lt;9,5")</f>
        <v>16</v>
      </c>
      <c r="AN68" s="236" t="s">
        <v>55</v>
      </c>
      <c r="AO68" s="237"/>
      <c r="AP68" s="237"/>
      <c r="AQ68" s="238"/>
      <c r="AR68" s="46">
        <f>COUNTIFS(D11:D62,"=F",AR11:AR62,"&lt;9,5")</f>
        <v>16</v>
      </c>
      <c r="AS68" s="236" t="s">
        <v>55</v>
      </c>
      <c r="AT68" s="237"/>
      <c r="AU68" s="237"/>
      <c r="AV68" s="238"/>
      <c r="AW68" s="46">
        <f>COUNTIFS(D11:D62,"=F",AW11:AW62,"&lt;9,5")</f>
        <v>16</v>
      </c>
      <c r="AX68" s="236" t="s">
        <v>55</v>
      </c>
      <c r="AY68" s="237"/>
      <c r="AZ68" s="237"/>
      <c r="BA68" s="238"/>
      <c r="BB68" s="46">
        <f>COUNTIFS(D11:D62,"=F",BB11:BB62,"&lt;9,5")</f>
        <v>16</v>
      </c>
      <c r="BC68" s="236" t="s">
        <v>55</v>
      </c>
      <c r="BD68" s="237"/>
      <c r="BE68" s="237"/>
      <c r="BF68" s="238"/>
      <c r="BG68" s="46" t="e">
        <f>COUNTIFS(R11:R62,"=F",#REF!,"&lt;9,5")</f>
        <v>#REF!</v>
      </c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</row>
    <row r="69" spans="1:77" ht="12.75" customHeight="1">
      <c r="A69" s="42"/>
      <c r="B69" s="42"/>
      <c r="C69" s="42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</row>
    <row r="70" spans="1:77" ht="12" customHeight="1">
      <c r="A70" s="235" t="s">
        <v>56</v>
      </c>
      <c r="B70" s="131"/>
      <c r="C70" s="131"/>
      <c r="D70" s="47"/>
      <c r="E70" s="47"/>
      <c r="F70" s="47"/>
      <c r="G70" s="47"/>
      <c r="H70" s="47"/>
      <c r="I70" s="47"/>
      <c r="J70" s="47"/>
      <c r="K70" s="47"/>
      <c r="L70" s="47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49"/>
      <c r="AJ70" s="49"/>
      <c r="AK70" s="49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250" t="s">
        <v>57</v>
      </c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40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</row>
    <row r="71" spans="1:77" ht="12" customHeight="1">
      <c r="A71" s="248" t="s">
        <v>58</v>
      </c>
      <c r="B71" s="131"/>
      <c r="C71" s="131"/>
      <c r="D71" s="50"/>
      <c r="E71" s="50"/>
      <c r="F71" s="50"/>
      <c r="G71" s="50"/>
      <c r="H71" s="50"/>
      <c r="I71" s="50"/>
      <c r="J71" s="50"/>
      <c r="K71" s="50"/>
      <c r="L71" s="5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49"/>
      <c r="AJ71" s="49"/>
      <c r="AK71" s="49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249"/>
      <c r="AW71" s="131"/>
      <c r="AX71" s="131"/>
      <c r="AY71" s="131"/>
      <c r="AZ71" s="131"/>
      <c r="BA71" s="131"/>
      <c r="BB71" s="131"/>
      <c r="BC71" s="131"/>
      <c r="BD71" s="131"/>
      <c r="BE71" s="131"/>
      <c r="BF71" s="131"/>
      <c r="BG71" s="131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</row>
    <row r="72" spans="1:77" ht="12" customHeight="1">
      <c r="A72" s="235"/>
      <c r="B72" s="131"/>
      <c r="C72" s="131"/>
      <c r="D72" s="47"/>
      <c r="E72" s="47"/>
      <c r="F72" s="47"/>
      <c r="G72" s="47"/>
      <c r="H72" s="47"/>
      <c r="I72" s="47"/>
      <c r="J72" s="47"/>
      <c r="K72" s="47"/>
      <c r="L72" s="47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49"/>
      <c r="AJ72" s="49"/>
      <c r="AK72" s="49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250" t="s">
        <v>59</v>
      </c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40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</row>
    <row r="73" spans="1:77" ht="14.25" customHeight="1">
      <c r="A73" s="11"/>
      <c r="B73" s="11"/>
      <c r="C73" s="53"/>
      <c r="D73" s="16"/>
      <c r="E73" s="16"/>
      <c r="F73" s="16"/>
      <c r="G73" s="16"/>
      <c r="H73" s="11"/>
      <c r="I73" s="54"/>
      <c r="J73" s="54"/>
      <c r="K73" s="54"/>
      <c r="L73" s="54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</row>
    <row r="74" spans="1:77" ht="14.25" customHeight="1">
      <c r="A74" s="11"/>
      <c r="B74" s="11"/>
      <c r="C74" s="53"/>
      <c r="D74" s="16"/>
      <c r="E74" s="16"/>
      <c r="F74" s="16"/>
      <c r="G74" s="16"/>
      <c r="H74" s="11"/>
      <c r="I74" s="54"/>
      <c r="J74" s="54"/>
      <c r="K74" s="54"/>
      <c r="L74" s="54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</row>
    <row r="75" spans="1:77" ht="14.25" customHeight="1">
      <c r="A75" s="11"/>
      <c r="B75" s="11"/>
      <c r="C75" s="53"/>
      <c r="D75" s="16"/>
      <c r="E75" s="16"/>
      <c r="F75" s="16"/>
      <c r="G75" s="16"/>
      <c r="H75" s="11"/>
      <c r="I75" s="54"/>
      <c r="J75" s="54"/>
      <c r="K75" s="54"/>
      <c r="L75" s="54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</row>
    <row r="76" spans="1:77" ht="14.25" customHeight="1">
      <c r="A76" s="11"/>
      <c r="B76" s="11"/>
      <c r="C76" s="53"/>
      <c r="D76" s="16"/>
      <c r="E76" s="16"/>
      <c r="F76" s="16"/>
      <c r="G76" s="16"/>
      <c r="H76" s="11"/>
      <c r="I76" s="54"/>
      <c r="J76" s="54"/>
      <c r="K76" s="54"/>
      <c r="L76" s="54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</row>
    <row r="77" spans="1:77" ht="14.25" customHeight="1">
      <c r="A77" s="11"/>
      <c r="B77" s="11"/>
      <c r="C77" s="53"/>
      <c r="D77" s="16"/>
      <c r="E77" s="16"/>
      <c r="F77" s="16"/>
      <c r="G77" s="16"/>
      <c r="H77" s="11"/>
      <c r="I77" s="54"/>
      <c r="J77" s="54"/>
      <c r="K77" s="54"/>
      <c r="L77" s="54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</row>
    <row r="78" spans="1:77" ht="14.25" customHeight="1">
      <c r="A78" s="11"/>
      <c r="B78" s="11"/>
      <c r="C78" s="53"/>
      <c r="D78" s="16"/>
      <c r="E78" s="16"/>
      <c r="F78" s="16"/>
      <c r="G78" s="16"/>
      <c r="H78" s="11"/>
      <c r="I78" s="54"/>
      <c r="J78" s="54"/>
      <c r="K78" s="54"/>
      <c r="L78" s="54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</row>
    <row r="79" spans="1:77" ht="14.25" customHeight="1">
      <c r="A79" s="11"/>
      <c r="B79" s="11"/>
      <c r="C79" s="53"/>
      <c r="D79" s="16"/>
      <c r="E79" s="122"/>
      <c r="F79" s="16"/>
      <c r="G79" s="16"/>
      <c r="H79" s="11"/>
      <c r="I79" s="54"/>
      <c r="J79" s="54"/>
      <c r="K79" s="54"/>
      <c r="L79" s="54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</row>
    <row r="80" spans="1:77" ht="14.25" customHeight="1">
      <c r="A80" s="11"/>
      <c r="B80" s="11"/>
      <c r="C80" s="53"/>
      <c r="D80" s="16"/>
      <c r="E80" s="16"/>
      <c r="F80" s="16"/>
      <c r="G80" s="16"/>
      <c r="H80" s="11"/>
      <c r="I80" s="54"/>
      <c r="J80" s="54"/>
      <c r="K80" s="54"/>
      <c r="L80" s="54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</row>
    <row r="81" spans="1:77" ht="14.25" customHeight="1">
      <c r="A81" s="11"/>
      <c r="B81" s="11"/>
      <c r="C81" s="53"/>
      <c r="D81" s="16"/>
      <c r="E81" s="16"/>
      <c r="F81" s="16"/>
      <c r="G81" s="16"/>
      <c r="H81" s="11"/>
      <c r="I81" s="54"/>
      <c r="J81" s="54"/>
      <c r="K81" s="54"/>
      <c r="L81" s="54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</row>
    <row r="82" spans="1:77" ht="14.25" customHeight="1">
      <c r="A82" s="11"/>
      <c r="B82" s="11"/>
      <c r="C82" s="53"/>
      <c r="D82" s="16"/>
      <c r="E82" s="16"/>
      <c r="F82" s="16"/>
      <c r="G82" s="16"/>
      <c r="H82" s="11"/>
      <c r="I82" s="54"/>
      <c r="J82" s="54"/>
      <c r="K82" s="54"/>
      <c r="L82" s="54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</row>
    <row r="83" spans="1:77" ht="14.25" customHeight="1">
      <c r="A83" s="11"/>
      <c r="B83" s="11"/>
      <c r="C83" s="53"/>
      <c r="D83" s="16"/>
      <c r="E83" s="16"/>
      <c r="F83" s="16"/>
      <c r="G83" s="16"/>
      <c r="H83" s="11"/>
      <c r="I83" s="54"/>
      <c r="J83" s="54"/>
      <c r="K83" s="54"/>
      <c r="L83" s="54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</row>
    <row r="84" spans="1:77" ht="14.25" customHeight="1">
      <c r="A84" s="11"/>
      <c r="B84" s="11"/>
      <c r="C84" s="53"/>
      <c r="D84" s="16"/>
      <c r="E84" s="16"/>
      <c r="F84" s="16"/>
      <c r="G84" s="16"/>
      <c r="H84" s="11"/>
      <c r="I84" s="54"/>
      <c r="J84" s="54"/>
      <c r="K84" s="54"/>
      <c r="L84" s="54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</row>
    <row r="85" spans="1:77" ht="14.25" customHeight="1">
      <c r="A85" s="11"/>
      <c r="B85" s="11"/>
      <c r="C85" s="53"/>
      <c r="D85" s="16"/>
      <c r="E85" s="16"/>
      <c r="F85" s="16"/>
      <c r="G85" s="16"/>
      <c r="H85" s="11"/>
      <c r="I85" s="54"/>
      <c r="J85" s="54"/>
      <c r="K85" s="54"/>
      <c r="L85" s="54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</row>
    <row r="86" spans="1:77" ht="14.25" customHeight="1">
      <c r="A86" s="11"/>
      <c r="B86" s="11"/>
      <c r="C86" s="53"/>
      <c r="D86" s="16"/>
      <c r="E86" s="16"/>
      <c r="F86" s="16"/>
      <c r="G86" s="16"/>
      <c r="H86" s="11"/>
      <c r="I86" s="54"/>
      <c r="J86" s="54"/>
      <c r="K86" s="54"/>
      <c r="L86" s="54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</row>
    <row r="87" spans="1:77" ht="14.25" customHeight="1">
      <c r="A87" s="11"/>
      <c r="B87" s="11"/>
      <c r="C87" s="53"/>
      <c r="D87" s="16"/>
      <c r="E87" s="16"/>
      <c r="F87" s="16"/>
      <c r="G87" s="16"/>
      <c r="H87" s="11"/>
      <c r="I87" s="54"/>
      <c r="J87" s="54"/>
      <c r="K87" s="54"/>
      <c r="L87" s="54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</row>
    <row r="88" spans="1:77" ht="14.25" customHeight="1">
      <c r="A88" s="11"/>
      <c r="B88" s="11"/>
      <c r="C88" s="53"/>
      <c r="D88" s="16"/>
      <c r="E88" s="16"/>
      <c r="F88" s="16"/>
      <c r="G88" s="16"/>
      <c r="H88" s="11"/>
      <c r="I88" s="54"/>
      <c r="J88" s="54"/>
      <c r="K88" s="54"/>
      <c r="L88" s="54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</row>
    <row r="89" spans="1:77" ht="14.25" customHeight="1">
      <c r="A89" s="11"/>
      <c r="B89" s="11"/>
      <c r="C89" s="53"/>
      <c r="D89" s="16"/>
      <c r="E89" s="16"/>
      <c r="F89" s="16"/>
      <c r="G89" s="16"/>
      <c r="H89" s="11"/>
      <c r="I89" s="54"/>
      <c r="J89" s="54"/>
      <c r="K89" s="54"/>
      <c r="L89" s="54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</row>
    <row r="90" spans="1:77" ht="14.25" customHeight="1">
      <c r="A90" s="11"/>
      <c r="B90" s="11"/>
      <c r="C90" s="53"/>
      <c r="D90" s="16"/>
      <c r="E90" s="16"/>
      <c r="F90" s="16"/>
      <c r="G90" s="16"/>
      <c r="H90" s="11"/>
      <c r="I90" s="54"/>
      <c r="J90" s="54"/>
      <c r="K90" s="54"/>
      <c r="L90" s="54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</row>
    <row r="91" spans="1:77" ht="14.25" customHeight="1">
      <c r="A91" s="11"/>
      <c r="B91" s="11"/>
      <c r="C91" s="53"/>
      <c r="D91" s="16"/>
      <c r="E91" s="16"/>
      <c r="F91" s="16"/>
      <c r="G91" s="16"/>
      <c r="H91" s="11"/>
      <c r="I91" s="54"/>
      <c r="J91" s="54"/>
      <c r="K91" s="54"/>
      <c r="L91" s="54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</row>
    <row r="92" spans="1:77" ht="14.25" customHeight="1">
      <c r="A92" s="11"/>
      <c r="B92" s="11"/>
      <c r="C92" s="53"/>
      <c r="D92" s="16"/>
      <c r="E92" s="16"/>
      <c r="F92" s="16"/>
      <c r="G92" s="16"/>
      <c r="H92" s="11"/>
      <c r="I92" s="54"/>
      <c r="J92" s="54"/>
      <c r="K92" s="54"/>
      <c r="L92" s="54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</row>
    <row r="93" spans="1:77" ht="14.25" customHeight="1">
      <c r="A93" s="11"/>
      <c r="B93" s="11"/>
      <c r="C93" s="53"/>
      <c r="D93" s="16"/>
      <c r="E93" s="16"/>
      <c r="F93" s="16"/>
      <c r="G93" s="16"/>
      <c r="H93" s="11"/>
      <c r="I93" s="54"/>
      <c r="J93" s="54"/>
      <c r="K93" s="54"/>
      <c r="L93" s="54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</row>
    <row r="94" spans="1:77" ht="14.25" customHeight="1">
      <c r="A94" s="11"/>
      <c r="B94" s="11"/>
      <c r="C94" s="53"/>
      <c r="D94" s="16"/>
      <c r="E94" s="16"/>
      <c r="F94" s="16"/>
      <c r="G94" s="16"/>
      <c r="H94" s="11"/>
      <c r="I94" s="54"/>
      <c r="J94" s="54"/>
      <c r="K94" s="54"/>
      <c r="L94" s="54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</row>
    <row r="95" spans="1:77" ht="14.25" customHeight="1">
      <c r="A95" s="11"/>
      <c r="B95" s="11"/>
      <c r="C95" s="53"/>
      <c r="D95" s="16"/>
      <c r="E95" s="16"/>
      <c r="F95" s="16"/>
      <c r="G95" s="16"/>
      <c r="H95" s="11"/>
      <c r="I95" s="54"/>
      <c r="J95" s="54"/>
      <c r="K95" s="54"/>
      <c r="L95" s="54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</row>
    <row r="96" spans="1:77" ht="14.25" customHeight="1">
      <c r="A96" s="11"/>
      <c r="B96" s="11"/>
      <c r="C96" s="53"/>
      <c r="D96" s="16"/>
      <c r="E96" s="16"/>
      <c r="F96" s="16"/>
      <c r="G96" s="16"/>
      <c r="H96" s="11"/>
      <c r="I96" s="54"/>
      <c r="J96" s="54"/>
      <c r="K96" s="54"/>
      <c r="L96" s="54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</row>
    <row r="97" spans="1:77" ht="14.25" customHeight="1">
      <c r="A97" s="11"/>
      <c r="B97" s="11"/>
      <c r="C97" s="53"/>
      <c r="D97" s="16"/>
      <c r="E97" s="16"/>
      <c r="F97" s="16"/>
      <c r="G97" s="16"/>
      <c r="H97" s="11"/>
      <c r="I97" s="54"/>
      <c r="J97" s="54"/>
      <c r="K97" s="54"/>
      <c r="L97" s="54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</row>
    <row r="98" spans="1:77" ht="14.25" customHeight="1">
      <c r="A98" s="11"/>
      <c r="B98" s="11"/>
      <c r="C98" s="53"/>
      <c r="D98" s="16"/>
      <c r="E98" s="16"/>
      <c r="F98" s="16"/>
      <c r="G98" s="16"/>
      <c r="H98" s="11"/>
      <c r="I98" s="54"/>
      <c r="J98" s="54"/>
      <c r="K98" s="54"/>
      <c r="L98" s="54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</row>
    <row r="99" spans="1:77" ht="14.25" customHeight="1">
      <c r="A99" s="11"/>
      <c r="B99" s="11"/>
      <c r="C99" s="53"/>
      <c r="D99" s="16"/>
      <c r="E99" s="16"/>
      <c r="F99" s="16"/>
      <c r="G99" s="16"/>
      <c r="H99" s="11"/>
      <c r="I99" s="54"/>
      <c r="J99" s="54"/>
      <c r="K99" s="54"/>
      <c r="L99" s="54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</row>
    <row r="100" spans="1:77" ht="14.25" customHeight="1">
      <c r="A100" s="11"/>
      <c r="B100" s="11"/>
      <c r="C100" s="53"/>
      <c r="D100" s="16"/>
      <c r="E100" s="16"/>
      <c r="F100" s="16"/>
      <c r="G100" s="16"/>
      <c r="H100" s="11"/>
      <c r="I100" s="54"/>
      <c r="J100" s="54"/>
      <c r="K100" s="54"/>
      <c r="L100" s="54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</row>
    <row r="101" spans="1:77" ht="14.25" customHeight="1">
      <c r="A101" s="11"/>
      <c r="B101" s="11"/>
      <c r="C101" s="53"/>
      <c r="D101" s="16"/>
      <c r="E101" s="16"/>
      <c r="F101" s="16"/>
      <c r="G101" s="16"/>
      <c r="H101" s="11"/>
      <c r="I101" s="54"/>
      <c r="J101" s="54"/>
      <c r="K101" s="54"/>
      <c r="L101" s="54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</row>
    <row r="102" spans="1:77" ht="14.25" customHeight="1">
      <c r="A102" s="11"/>
      <c r="B102" s="11"/>
      <c r="C102" s="53"/>
      <c r="D102" s="16"/>
      <c r="E102" s="16"/>
      <c r="F102" s="16"/>
      <c r="G102" s="16"/>
      <c r="H102" s="11"/>
      <c r="I102" s="54"/>
      <c r="J102" s="54"/>
      <c r="K102" s="54"/>
      <c r="L102" s="54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</row>
    <row r="103" spans="1:77" ht="14.25" customHeight="1">
      <c r="A103" s="11"/>
      <c r="B103" s="11"/>
      <c r="C103" s="53"/>
      <c r="D103" s="16"/>
      <c r="E103" s="16"/>
      <c r="F103" s="16"/>
      <c r="G103" s="16"/>
      <c r="H103" s="11"/>
      <c r="I103" s="54"/>
      <c r="J103" s="54"/>
      <c r="K103" s="54"/>
      <c r="L103" s="54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</row>
    <row r="104" spans="1:77" ht="14.25" customHeight="1">
      <c r="A104" s="11"/>
      <c r="B104" s="11"/>
      <c r="C104" s="53"/>
      <c r="D104" s="16"/>
      <c r="E104" s="16"/>
      <c r="F104" s="16"/>
      <c r="G104" s="16"/>
      <c r="H104" s="11"/>
      <c r="I104" s="54"/>
      <c r="J104" s="54"/>
      <c r="K104" s="54"/>
      <c r="L104" s="54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</row>
    <row r="105" spans="1:77" ht="14.25" customHeight="1">
      <c r="A105" s="11"/>
      <c r="B105" s="11"/>
      <c r="C105" s="53"/>
      <c r="D105" s="16"/>
      <c r="E105" s="16"/>
      <c r="F105" s="16"/>
      <c r="G105" s="16"/>
      <c r="H105" s="11"/>
      <c r="I105" s="54"/>
      <c r="J105" s="54"/>
      <c r="K105" s="54"/>
      <c r="L105" s="54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</row>
    <row r="106" spans="1:77" ht="14.25" customHeight="1">
      <c r="A106" s="11"/>
      <c r="B106" s="11"/>
      <c r="C106" s="53"/>
      <c r="D106" s="16"/>
      <c r="E106" s="16"/>
      <c r="F106" s="16"/>
      <c r="G106" s="16"/>
      <c r="H106" s="11"/>
      <c r="I106" s="54"/>
      <c r="J106" s="54"/>
      <c r="K106" s="54"/>
      <c r="L106" s="54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</row>
    <row r="107" spans="1:77" ht="14.25" customHeight="1">
      <c r="A107" s="11"/>
      <c r="B107" s="11"/>
      <c r="C107" s="53"/>
      <c r="D107" s="16"/>
      <c r="E107" s="16"/>
      <c r="F107" s="16"/>
      <c r="G107" s="16"/>
      <c r="H107" s="11"/>
      <c r="I107" s="54"/>
      <c r="J107" s="54"/>
      <c r="K107" s="54"/>
      <c r="L107" s="54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</row>
    <row r="108" spans="1:77" ht="14.25" customHeight="1">
      <c r="A108" s="11"/>
      <c r="B108" s="11"/>
      <c r="C108" s="53"/>
      <c r="D108" s="16"/>
      <c r="E108" s="16"/>
      <c r="F108" s="16"/>
      <c r="G108" s="16"/>
      <c r="H108" s="11"/>
      <c r="I108" s="54"/>
      <c r="J108" s="54"/>
      <c r="K108" s="54"/>
      <c r="L108" s="54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</row>
    <row r="109" spans="1:77" ht="14.25" customHeight="1">
      <c r="A109" s="11"/>
      <c r="B109" s="11"/>
      <c r="C109" s="53"/>
      <c r="D109" s="16"/>
      <c r="E109" s="16"/>
      <c r="F109" s="16"/>
      <c r="G109" s="16"/>
      <c r="H109" s="11"/>
      <c r="I109" s="54"/>
      <c r="J109" s="54"/>
      <c r="K109" s="54"/>
      <c r="L109" s="54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</row>
    <row r="110" spans="1:77" ht="14.25" customHeight="1">
      <c r="A110" s="11"/>
      <c r="B110" s="11"/>
      <c r="C110" s="53"/>
      <c r="D110" s="16"/>
      <c r="E110" s="16"/>
      <c r="F110" s="16"/>
      <c r="G110" s="16"/>
      <c r="H110" s="11"/>
      <c r="I110" s="54"/>
      <c r="J110" s="54"/>
      <c r="K110" s="54"/>
      <c r="L110" s="54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</row>
    <row r="111" spans="1:77" ht="14.25" customHeight="1">
      <c r="A111" s="11"/>
      <c r="B111" s="11"/>
      <c r="C111" s="53"/>
      <c r="D111" s="16"/>
      <c r="E111" s="16"/>
      <c r="F111" s="16"/>
      <c r="G111" s="16"/>
      <c r="H111" s="11"/>
      <c r="I111" s="54"/>
      <c r="J111" s="54"/>
      <c r="K111" s="54"/>
      <c r="L111" s="54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</row>
    <row r="112" spans="1:77" ht="14.25" customHeight="1">
      <c r="A112" s="11"/>
      <c r="B112" s="11"/>
      <c r="C112" s="53"/>
      <c r="D112" s="16"/>
      <c r="E112" s="16"/>
      <c r="F112" s="16"/>
      <c r="G112" s="16"/>
      <c r="H112" s="11"/>
      <c r="I112" s="54"/>
      <c r="J112" s="54"/>
      <c r="K112" s="54"/>
      <c r="L112" s="54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</row>
    <row r="113" spans="1:77" ht="14.25" customHeight="1">
      <c r="A113" s="11"/>
      <c r="B113" s="11"/>
      <c r="C113" s="53"/>
      <c r="D113" s="16"/>
      <c r="E113" s="16"/>
      <c r="F113" s="16"/>
      <c r="G113" s="16"/>
      <c r="H113" s="11"/>
      <c r="I113" s="54"/>
      <c r="J113" s="54"/>
      <c r="K113" s="54"/>
      <c r="L113" s="54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</row>
    <row r="114" spans="1:77" ht="14.25" customHeight="1">
      <c r="A114" s="11"/>
      <c r="B114" s="11"/>
      <c r="C114" s="53"/>
      <c r="D114" s="16"/>
      <c r="E114" s="16"/>
      <c r="F114" s="16"/>
      <c r="G114" s="16"/>
      <c r="H114" s="11"/>
      <c r="I114" s="54"/>
      <c r="J114" s="54"/>
      <c r="K114" s="54"/>
      <c r="L114" s="54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</row>
    <row r="115" spans="1:77" ht="14.25" customHeight="1">
      <c r="A115" s="11"/>
      <c r="B115" s="11"/>
      <c r="C115" s="53"/>
      <c r="D115" s="16"/>
      <c r="E115" s="16"/>
      <c r="F115" s="16"/>
      <c r="G115" s="16"/>
      <c r="H115" s="11"/>
      <c r="I115" s="54"/>
      <c r="J115" s="54"/>
      <c r="K115" s="54"/>
      <c r="L115" s="54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</row>
    <row r="116" spans="1:77" ht="14.25" customHeight="1">
      <c r="A116" s="11"/>
      <c r="B116" s="11"/>
      <c r="C116" s="53"/>
      <c r="D116" s="16"/>
      <c r="E116" s="16"/>
      <c r="F116" s="16"/>
      <c r="G116" s="16"/>
      <c r="H116" s="11"/>
      <c r="I116" s="54"/>
      <c r="J116" s="54"/>
      <c r="K116" s="54"/>
      <c r="L116" s="54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</row>
    <row r="117" spans="1:77" ht="14.25" customHeight="1">
      <c r="A117" s="11"/>
      <c r="B117" s="11"/>
      <c r="C117" s="53"/>
      <c r="D117" s="16"/>
      <c r="E117" s="16"/>
      <c r="F117" s="16"/>
      <c r="G117" s="16"/>
      <c r="H117" s="11"/>
      <c r="I117" s="54"/>
      <c r="J117" s="54"/>
      <c r="K117" s="54"/>
      <c r="L117" s="54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</row>
    <row r="118" spans="1:77" ht="14.25" customHeight="1">
      <c r="A118" s="11"/>
      <c r="B118" s="11"/>
      <c r="C118" s="53"/>
      <c r="D118" s="16"/>
      <c r="E118" s="16"/>
      <c r="F118" s="16"/>
      <c r="G118" s="16"/>
      <c r="H118" s="11"/>
      <c r="I118" s="54"/>
      <c r="J118" s="54"/>
      <c r="K118" s="54"/>
      <c r="L118" s="54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</row>
    <row r="119" spans="1:77" ht="14.25" customHeight="1">
      <c r="A119" s="11"/>
      <c r="B119" s="11"/>
      <c r="C119" s="53"/>
      <c r="D119" s="16"/>
      <c r="E119" s="16"/>
      <c r="F119" s="16"/>
      <c r="G119" s="16"/>
      <c r="H119" s="11"/>
      <c r="I119" s="54"/>
      <c r="J119" s="54"/>
      <c r="K119" s="54"/>
      <c r="L119" s="54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</row>
    <row r="120" spans="1:77" ht="14.25" customHeight="1">
      <c r="A120" s="11"/>
      <c r="B120" s="11"/>
      <c r="C120" s="53"/>
      <c r="D120" s="16"/>
      <c r="E120" s="16"/>
      <c r="F120" s="16"/>
      <c r="G120" s="16"/>
      <c r="H120" s="11"/>
      <c r="I120" s="54"/>
      <c r="J120" s="54"/>
      <c r="K120" s="54"/>
      <c r="L120" s="54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</row>
    <row r="121" spans="1:77" ht="14.25" customHeight="1">
      <c r="A121" s="11"/>
      <c r="B121" s="11"/>
      <c r="C121" s="53"/>
      <c r="D121" s="16"/>
      <c r="E121" s="16"/>
      <c r="F121" s="16"/>
      <c r="G121" s="16"/>
      <c r="H121" s="11"/>
      <c r="I121" s="54"/>
      <c r="J121" s="54"/>
      <c r="K121" s="54"/>
      <c r="L121" s="54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</row>
    <row r="122" spans="1:77" ht="14.25" customHeight="1">
      <c r="A122" s="11"/>
      <c r="B122" s="11"/>
      <c r="C122" s="53"/>
      <c r="D122" s="16"/>
      <c r="E122" s="16"/>
      <c r="F122" s="16"/>
      <c r="G122" s="16"/>
      <c r="H122" s="11"/>
      <c r="I122" s="54"/>
      <c r="J122" s="54"/>
      <c r="K122" s="54"/>
      <c r="L122" s="54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</row>
    <row r="123" spans="1:77" ht="14.25" customHeight="1">
      <c r="A123" s="11"/>
      <c r="B123" s="11"/>
      <c r="C123" s="53"/>
      <c r="D123" s="16"/>
      <c r="E123" s="16"/>
      <c r="F123" s="16"/>
      <c r="G123" s="16"/>
      <c r="H123" s="11"/>
      <c r="I123" s="54"/>
      <c r="J123" s="54"/>
      <c r="K123" s="54"/>
      <c r="L123" s="54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</row>
    <row r="124" spans="1:77" ht="14.25" customHeight="1">
      <c r="A124" s="11"/>
      <c r="B124" s="11"/>
      <c r="C124" s="53"/>
      <c r="D124" s="16"/>
      <c r="E124" s="16"/>
      <c r="F124" s="16"/>
      <c r="G124" s="16"/>
      <c r="H124" s="11"/>
      <c r="I124" s="54"/>
      <c r="J124" s="54"/>
      <c r="K124" s="54"/>
      <c r="L124" s="54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</row>
    <row r="125" spans="1:77" ht="14.25" customHeight="1">
      <c r="A125" s="11"/>
      <c r="B125" s="11"/>
      <c r="C125" s="53"/>
      <c r="D125" s="16"/>
      <c r="E125" s="16"/>
      <c r="F125" s="16"/>
      <c r="G125" s="16"/>
      <c r="H125" s="11"/>
      <c r="I125" s="54"/>
      <c r="J125" s="54"/>
      <c r="K125" s="54"/>
      <c r="L125" s="54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</row>
    <row r="126" spans="1:77" ht="14.25" customHeight="1">
      <c r="A126" s="11"/>
      <c r="B126" s="11"/>
      <c r="C126" s="53"/>
      <c r="D126" s="16"/>
      <c r="E126" s="16"/>
      <c r="F126" s="16"/>
      <c r="G126" s="16"/>
      <c r="H126" s="11"/>
      <c r="I126" s="54"/>
      <c r="J126" s="54"/>
      <c r="K126" s="54"/>
      <c r="L126" s="54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</row>
    <row r="127" spans="1:77" ht="14.25" customHeight="1">
      <c r="A127" s="11"/>
      <c r="B127" s="11"/>
      <c r="C127" s="53"/>
      <c r="D127" s="16"/>
      <c r="E127" s="16"/>
      <c r="F127" s="16"/>
      <c r="G127" s="16"/>
      <c r="H127" s="11"/>
      <c r="I127" s="54"/>
      <c r="J127" s="54"/>
      <c r="K127" s="54"/>
      <c r="L127" s="54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</row>
    <row r="128" spans="1:77" ht="14.25" customHeight="1">
      <c r="A128" s="11"/>
      <c r="B128" s="11"/>
      <c r="C128" s="53"/>
      <c r="D128" s="16"/>
      <c r="E128" s="16"/>
      <c r="F128" s="16"/>
      <c r="G128" s="16"/>
      <c r="H128" s="11"/>
      <c r="I128" s="54"/>
      <c r="J128" s="54"/>
      <c r="K128" s="54"/>
      <c r="L128" s="54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</row>
    <row r="129" spans="1:77" ht="14.25" customHeight="1">
      <c r="A129" s="11"/>
      <c r="B129" s="11"/>
      <c r="C129" s="53"/>
      <c r="D129" s="16"/>
      <c r="E129" s="16"/>
      <c r="F129" s="16"/>
      <c r="G129" s="16"/>
      <c r="H129" s="11"/>
      <c r="I129" s="54"/>
      <c r="J129" s="54"/>
      <c r="K129" s="54"/>
      <c r="L129" s="54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</row>
    <row r="130" spans="1:77" ht="14.25" customHeight="1">
      <c r="A130" s="11"/>
      <c r="B130" s="11"/>
      <c r="C130" s="53"/>
      <c r="D130" s="16"/>
      <c r="E130" s="16"/>
      <c r="F130" s="16"/>
      <c r="G130" s="16"/>
      <c r="H130" s="11"/>
      <c r="I130" s="54"/>
      <c r="J130" s="54"/>
      <c r="K130" s="54"/>
      <c r="L130" s="54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</row>
    <row r="131" spans="1:77" ht="14.25" customHeight="1">
      <c r="A131" s="11"/>
      <c r="B131" s="11"/>
      <c r="C131" s="53"/>
      <c r="D131" s="16"/>
      <c r="E131" s="16"/>
      <c r="F131" s="16"/>
      <c r="G131" s="16"/>
      <c r="H131" s="11"/>
      <c r="I131" s="54"/>
      <c r="J131" s="54"/>
      <c r="K131" s="54"/>
      <c r="L131" s="54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</row>
    <row r="132" spans="1:77" ht="14.25" customHeight="1">
      <c r="A132" s="11"/>
      <c r="B132" s="11"/>
      <c r="C132" s="53"/>
      <c r="D132" s="16"/>
      <c r="E132" s="16"/>
      <c r="F132" s="16"/>
      <c r="G132" s="16"/>
      <c r="H132" s="11"/>
      <c r="I132" s="54"/>
      <c r="J132" s="54"/>
      <c r="K132" s="54"/>
      <c r="L132" s="54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</row>
    <row r="133" spans="1:77" ht="14.25" customHeight="1">
      <c r="A133" s="11"/>
      <c r="B133" s="11"/>
      <c r="C133" s="53"/>
      <c r="D133" s="16"/>
      <c r="E133" s="16"/>
      <c r="F133" s="16"/>
      <c r="G133" s="16"/>
      <c r="H133" s="11"/>
      <c r="I133" s="54"/>
      <c r="J133" s="54"/>
      <c r="K133" s="54"/>
      <c r="L133" s="54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</row>
    <row r="134" spans="1:77" ht="14.25" customHeight="1">
      <c r="A134" s="11"/>
      <c r="B134" s="11"/>
      <c r="C134" s="53"/>
      <c r="D134" s="16"/>
      <c r="E134" s="16"/>
      <c r="F134" s="16"/>
      <c r="G134" s="16"/>
      <c r="H134" s="11"/>
      <c r="I134" s="54"/>
      <c r="J134" s="54"/>
      <c r="K134" s="54"/>
      <c r="L134" s="54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</row>
    <row r="135" spans="1:77" ht="14.25" customHeight="1">
      <c r="A135" s="11"/>
      <c r="B135" s="11"/>
      <c r="C135" s="53"/>
      <c r="D135" s="16"/>
      <c r="E135" s="16"/>
      <c r="F135" s="16"/>
      <c r="G135" s="16"/>
      <c r="H135" s="11"/>
      <c r="I135" s="54"/>
      <c r="J135" s="54"/>
      <c r="K135" s="54"/>
      <c r="L135" s="54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</row>
    <row r="136" spans="1:77" ht="14.25" customHeight="1">
      <c r="A136" s="11"/>
      <c r="B136" s="11"/>
      <c r="C136" s="53"/>
      <c r="D136" s="16"/>
      <c r="E136" s="16"/>
      <c r="F136" s="16"/>
      <c r="G136" s="16"/>
      <c r="H136" s="11"/>
      <c r="I136" s="54"/>
      <c r="J136" s="54"/>
      <c r="K136" s="54"/>
      <c r="L136" s="54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</row>
    <row r="137" spans="1:77" ht="14.25" customHeight="1">
      <c r="A137" s="11"/>
      <c r="B137" s="11"/>
      <c r="C137" s="53"/>
      <c r="D137" s="16"/>
      <c r="E137" s="16"/>
      <c r="F137" s="16"/>
      <c r="G137" s="16"/>
      <c r="H137" s="11"/>
      <c r="I137" s="54"/>
      <c r="J137" s="54"/>
      <c r="K137" s="54"/>
      <c r="L137" s="54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</row>
    <row r="138" spans="1:77" ht="14.25" customHeight="1">
      <c r="A138" s="11"/>
      <c r="B138" s="11"/>
      <c r="C138" s="53"/>
      <c r="D138" s="16"/>
      <c r="E138" s="16"/>
      <c r="F138" s="16"/>
      <c r="G138" s="16"/>
      <c r="H138" s="11"/>
      <c r="I138" s="54"/>
      <c r="J138" s="54"/>
      <c r="K138" s="54"/>
      <c r="L138" s="54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</row>
    <row r="139" spans="1:77" ht="14.25" customHeight="1">
      <c r="A139" s="11"/>
      <c r="B139" s="11"/>
      <c r="C139" s="53"/>
      <c r="D139" s="16"/>
      <c r="E139" s="16"/>
      <c r="F139" s="16"/>
      <c r="G139" s="16"/>
      <c r="H139" s="11"/>
      <c r="I139" s="54"/>
      <c r="J139" s="54"/>
      <c r="K139" s="54"/>
      <c r="L139" s="54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</row>
    <row r="140" spans="1:77" ht="14.25" customHeight="1">
      <c r="A140" s="11"/>
      <c r="B140" s="11"/>
      <c r="C140" s="53"/>
      <c r="D140" s="16"/>
      <c r="E140" s="16"/>
      <c r="F140" s="16"/>
      <c r="G140" s="16"/>
      <c r="H140" s="11"/>
      <c r="I140" s="54"/>
      <c r="J140" s="54"/>
      <c r="K140" s="54"/>
      <c r="L140" s="54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</row>
    <row r="141" spans="1:77" ht="14.25" customHeight="1">
      <c r="A141" s="11"/>
      <c r="B141" s="11"/>
      <c r="C141" s="53"/>
      <c r="D141" s="16"/>
      <c r="E141" s="16"/>
      <c r="F141" s="16"/>
      <c r="G141" s="16"/>
      <c r="H141" s="11"/>
      <c r="I141" s="54"/>
      <c r="J141" s="54"/>
      <c r="K141" s="54"/>
      <c r="L141" s="54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</row>
    <row r="142" spans="1:77" ht="14.25" customHeight="1">
      <c r="A142" s="11"/>
      <c r="B142" s="11"/>
      <c r="C142" s="53"/>
      <c r="D142" s="16"/>
      <c r="E142" s="16"/>
      <c r="F142" s="16"/>
      <c r="G142" s="16"/>
      <c r="H142" s="11"/>
      <c r="I142" s="54"/>
      <c r="J142" s="54"/>
      <c r="K142" s="54"/>
      <c r="L142" s="54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</row>
    <row r="143" spans="1:77" ht="14.25" customHeight="1">
      <c r="A143" s="11"/>
      <c r="B143" s="11"/>
      <c r="C143" s="53"/>
      <c r="D143" s="16"/>
      <c r="E143" s="16"/>
      <c r="F143" s="16"/>
      <c r="G143" s="16"/>
      <c r="H143" s="11"/>
      <c r="I143" s="54"/>
      <c r="J143" s="54"/>
      <c r="K143" s="54"/>
      <c r="L143" s="54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</row>
    <row r="144" spans="1:77" ht="14.25" customHeight="1">
      <c r="A144" s="11"/>
      <c r="B144" s="11"/>
      <c r="C144" s="53"/>
      <c r="D144" s="16"/>
      <c r="E144" s="16"/>
      <c r="F144" s="16"/>
      <c r="G144" s="16"/>
      <c r="H144" s="11"/>
      <c r="I144" s="54"/>
      <c r="J144" s="54"/>
      <c r="K144" s="54"/>
      <c r="L144" s="54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</row>
    <row r="145" spans="1:77" ht="14.25" customHeight="1">
      <c r="A145" s="11"/>
      <c r="B145" s="11"/>
      <c r="C145" s="53"/>
      <c r="D145" s="16"/>
      <c r="E145" s="16"/>
      <c r="F145" s="16"/>
      <c r="G145" s="16"/>
      <c r="H145" s="11"/>
      <c r="I145" s="54"/>
      <c r="J145" s="54"/>
      <c r="K145" s="54"/>
      <c r="L145" s="54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</row>
    <row r="146" spans="1:77" ht="14.25" customHeight="1">
      <c r="A146" s="11"/>
      <c r="B146" s="11"/>
      <c r="C146" s="53"/>
      <c r="D146" s="16"/>
      <c r="E146" s="16"/>
      <c r="F146" s="16"/>
      <c r="G146" s="16"/>
      <c r="H146" s="11"/>
      <c r="I146" s="54"/>
      <c r="J146" s="54"/>
      <c r="K146" s="54"/>
      <c r="L146" s="54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</row>
    <row r="147" spans="1:77" ht="14.25" customHeight="1">
      <c r="A147" s="11"/>
      <c r="B147" s="11"/>
      <c r="C147" s="53"/>
      <c r="D147" s="16"/>
      <c r="E147" s="16"/>
      <c r="F147" s="16"/>
      <c r="G147" s="16"/>
      <c r="H147" s="11"/>
      <c r="I147" s="54"/>
      <c r="J147" s="54"/>
      <c r="K147" s="54"/>
      <c r="L147" s="54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</row>
    <row r="148" spans="1:77" ht="14.25" customHeight="1">
      <c r="A148" s="11"/>
      <c r="B148" s="11"/>
      <c r="C148" s="53"/>
      <c r="D148" s="16"/>
      <c r="E148" s="16"/>
      <c r="F148" s="16"/>
      <c r="G148" s="16"/>
      <c r="H148" s="11"/>
      <c r="I148" s="54"/>
      <c r="J148" s="54"/>
      <c r="K148" s="54"/>
      <c r="L148" s="54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/>
      <c r="BU148" s="11"/>
      <c r="BV148" s="11"/>
      <c r="BW148" s="11"/>
      <c r="BX148" s="11"/>
      <c r="BY148" s="11"/>
    </row>
    <row r="149" spans="1:77" ht="14.25" customHeight="1">
      <c r="A149" s="11"/>
      <c r="B149" s="11"/>
      <c r="C149" s="53"/>
      <c r="D149" s="16"/>
      <c r="E149" s="16"/>
      <c r="F149" s="16"/>
      <c r="G149" s="16"/>
      <c r="H149" s="11"/>
      <c r="I149" s="54"/>
      <c r="J149" s="54"/>
      <c r="K149" s="54"/>
      <c r="L149" s="54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11"/>
    </row>
    <row r="150" spans="1:77" ht="14.25" customHeight="1">
      <c r="A150" s="11"/>
      <c r="B150" s="11"/>
      <c r="C150" s="53"/>
      <c r="D150" s="16"/>
      <c r="E150" s="16"/>
      <c r="F150" s="16"/>
      <c r="G150" s="16"/>
      <c r="H150" s="11"/>
      <c r="I150" s="54"/>
      <c r="J150" s="54"/>
      <c r="K150" s="54"/>
      <c r="L150" s="54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11"/>
    </row>
    <row r="151" spans="1:77" ht="14.25" customHeight="1">
      <c r="A151" s="11"/>
      <c r="B151" s="11"/>
      <c r="C151" s="53"/>
      <c r="D151" s="16"/>
      <c r="E151" s="16"/>
      <c r="F151" s="16"/>
      <c r="G151" s="16"/>
      <c r="H151" s="11"/>
      <c r="I151" s="54"/>
      <c r="J151" s="54"/>
      <c r="K151" s="54"/>
      <c r="L151" s="54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</row>
    <row r="152" spans="1:77" ht="14.25" customHeight="1">
      <c r="A152" s="11"/>
      <c r="B152" s="11"/>
      <c r="C152" s="53"/>
      <c r="D152" s="16"/>
      <c r="E152" s="16"/>
      <c r="F152" s="16"/>
      <c r="G152" s="16"/>
      <c r="H152" s="11"/>
      <c r="I152" s="54"/>
      <c r="J152" s="54"/>
      <c r="K152" s="54"/>
      <c r="L152" s="54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</row>
    <row r="153" spans="1:77" ht="14.25" customHeight="1">
      <c r="A153" s="11"/>
      <c r="B153" s="11"/>
      <c r="C153" s="53"/>
      <c r="D153" s="16"/>
      <c r="E153" s="16"/>
      <c r="F153" s="16"/>
      <c r="G153" s="16"/>
      <c r="H153" s="11"/>
      <c r="I153" s="54"/>
      <c r="J153" s="54"/>
      <c r="K153" s="54"/>
      <c r="L153" s="54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</row>
    <row r="154" spans="1:77" ht="14.25" customHeight="1">
      <c r="A154" s="11"/>
      <c r="B154" s="11"/>
      <c r="C154" s="53"/>
      <c r="D154" s="16"/>
      <c r="E154" s="16"/>
      <c r="F154" s="16"/>
      <c r="G154" s="16"/>
      <c r="H154" s="11"/>
      <c r="I154" s="54"/>
      <c r="J154" s="54"/>
      <c r="K154" s="54"/>
      <c r="L154" s="54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</row>
    <row r="155" spans="1:77" ht="14.25" customHeight="1">
      <c r="A155" s="11"/>
      <c r="B155" s="11"/>
      <c r="C155" s="53"/>
      <c r="D155" s="16"/>
      <c r="E155" s="16"/>
      <c r="F155" s="16"/>
      <c r="G155" s="16"/>
      <c r="H155" s="11"/>
      <c r="I155" s="54"/>
      <c r="J155" s="54"/>
      <c r="K155" s="54"/>
      <c r="L155" s="54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</row>
    <row r="156" spans="1:77" ht="14.25" customHeight="1">
      <c r="A156" s="11"/>
      <c r="B156" s="11"/>
      <c r="C156" s="53"/>
      <c r="D156" s="16"/>
      <c r="E156" s="16"/>
      <c r="F156" s="16"/>
      <c r="G156" s="16"/>
      <c r="H156" s="11"/>
      <c r="I156" s="54"/>
      <c r="J156" s="54"/>
      <c r="K156" s="54"/>
      <c r="L156" s="54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</row>
    <row r="157" spans="1:77" ht="14.25" customHeight="1">
      <c r="A157" s="11"/>
      <c r="B157" s="11"/>
      <c r="C157" s="53"/>
      <c r="D157" s="16"/>
      <c r="E157" s="16"/>
      <c r="F157" s="16"/>
      <c r="G157" s="16"/>
      <c r="H157" s="11"/>
      <c r="I157" s="54"/>
      <c r="J157" s="54"/>
      <c r="K157" s="54"/>
      <c r="L157" s="54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</row>
    <row r="158" spans="1:77" ht="14.25" customHeight="1">
      <c r="A158" s="11"/>
      <c r="B158" s="11"/>
      <c r="C158" s="53"/>
      <c r="D158" s="16"/>
      <c r="E158" s="16"/>
      <c r="F158" s="16"/>
      <c r="G158" s="16"/>
      <c r="H158" s="11"/>
      <c r="I158" s="54"/>
      <c r="J158" s="54"/>
      <c r="K158" s="54"/>
      <c r="L158" s="54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</row>
    <row r="159" spans="1:77" ht="14.25" customHeight="1">
      <c r="A159" s="11"/>
      <c r="B159" s="11"/>
      <c r="C159" s="53"/>
      <c r="D159" s="16"/>
      <c r="E159" s="16"/>
      <c r="F159" s="16"/>
      <c r="G159" s="16"/>
      <c r="H159" s="11"/>
      <c r="I159" s="54"/>
      <c r="J159" s="54"/>
      <c r="K159" s="54"/>
      <c r="L159" s="54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</row>
    <row r="160" spans="1:77" ht="14.25" customHeight="1">
      <c r="A160" s="11"/>
      <c r="B160" s="11"/>
      <c r="C160" s="53"/>
      <c r="D160" s="16"/>
      <c r="E160" s="16"/>
      <c r="F160" s="16"/>
      <c r="G160" s="16"/>
      <c r="H160" s="11"/>
      <c r="I160" s="54"/>
      <c r="J160" s="54"/>
      <c r="K160" s="54"/>
      <c r="L160" s="54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</row>
    <row r="161" spans="1:77" ht="14.25" customHeight="1">
      <c r="A161" s="11"/>
      <c r="B161" s="11"/>
      <c r="C161" s="53"/>
      <c r="D161" s="16"/>
      <c r="E161" s="16"/>
      <c r="F161" s="16"/>
      <c r="G161" s="16"/>
      <c r="H161" s="11"/>
      <c r="I161" s="54"/>
      <c r="J161" s="54"/>
      <c r="K161" s="54"/>
      <c r="L161" s="54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</row>
    <row r="162" spans="1:77" ht="14.25" customHeight="1">
      <c r="A162" s="11"/>
      <c r="B162" s="11"/>
      <c r="C162" s="53"/>
      <c r="D162" s="16"/>
      <c r="E162" s="16"/>
      <c r="F162" s="16"/>
      <c r="G162" s="16"/>
      <c r="H162" s="11"/>
      <c r="I162" s="54"/>
      <c r="J162" s="54"/>
      <c r="K162" s="54"/>
      <c r="L162" s="54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</row>
    <row r="163" spans="1:77" ht="14.25" customHeight="1">
      <c r="A163" s="11"/>
      <c r="B163" s="11"/>
      <c r="C163" s="53"/>
      <c r="D163" s="16"/>
      <c r="E163" s="16"/>
      <c r="F163" s="16"/>
      <c r="G163" s="16"/>
      <c r="H163" s="11"/>
      <c r="I163" s="54"/>
      <c r="J163" s="54"/>
      <c r="K163" s="54"/>
      <c r="L163" s="54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</row>
    <row r="164" spans="1:77" ht="14.25" customHeight="1">
      <c r="A164" s="11"/>
      <c r="B164" s="11"/>
      <c r="C164" s="53"/>
      <c r="D164" s="16"/>
      <c r="E164" s="16"/>
      <c r="F164" s="16"/>
      <c r="G164" s="16"/>
      <c r="H164" s="11"/>
      <c r="I164" s="54"/>
      <c r="J164" s="54"/>
      <c r="K164" s="54"/>
      <c r="L164" s="54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</row>
    <row r="165" spans="1:77" ht="14.25" customHeight="1">
      <c r="A165" s="11"/>
      <c r="B165" s="11"/>
      <c r="C165" s="53"/>
      <c r="D165" s="16"/>
      <c r="E165" s="16"/>
      <c r="F165" s="16"/>
      <c r="G165" s="16"/>
      <c r="H165" s="11"/>
      <c r="I165" s="54"/>
      <c r="J165" s="54"/>
      <c r="K165" s="54"/>
      <c r="L165" s="54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</row>
    <row r="166" spans="1:77" ht="14.25" customHeight="1">
      <c r="A166" s="11"/>
      <c r="B166" s="11"/>
      <c r="C166" s="53"/>
      <c r="D166" s="16"/>
      <c r="E166" s="16"/>
      <c r="F166" s="16"/>
      <c r="G166" s="16"/>
      <c r="H166" s="11"/>
      <c r="I166" s="54"/>
      <c r="J166" s="54"/>
      <c r="K166" s="54"/>
      <c r="L166" s="54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</row>
    <row r="167" spans="1:77" ht="14.25" customHeight="1">
      <c r="A167" s="11"/>
      <c r="B167" s="11"/>
      <c r="C167" s="53"/>
      <c r="D167" s="16"/>
      <c r="E167" s="16"/>
      <c r="F167" s="16"/>
      <c r="G167" s="16"/>
      <c r="H167" s="11"/>
      <c r="I167" s="54"/>
      <c r="J167" s="54"/>
      <c r="K167" s="54"/>
      <c r="L167" s="54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</row>
    <row r="168" spans="1:77" ht="14.25" customHeight="1">
      <c r="A168" s="11"/>
      <c r="B168" s="11"/>
      <c r="C168" s="53"/>
      <c r="D168" s="16"/>
      <c r="E168" s="16"/>
      <c r="F168" s="16"/>
      <c r="G168" s="16"/>
      <c r="H168" s="11"/>
      <c r="I168" s="54"/>
      <c r="J168" s="54"/>
      <c r="K168" s="54"/>
      <c r="L168" s="54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</row>
    <row r="169" spans="1:77" ht="14.25" customHeight="1">
      <c r="A169" s="11"/>
      <c r="B169" s="11"/>
      <c r="C169" s="53"/>
      <c r="D169" s="16"/>
      <c r="E169" s="16"/>
      <c r="F169" s="16"/>
      <c r="G169" s="16"/>
      <c r="H169" s="11"/>
      <c r="I169" s="54"/>
      <c r="J169" s="54"/>
      <c r="K169" s="54"/>
      <c r="L169" s="54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</row>
    <row r="170" spans="1:77" ht="14.25" customHeight="1">
      <c r="A170" s="11"/>
      <c r="B170" s="11"/>
      <c r="C170" s="53"/>
      <c r="D170" s="16"/>
      <c r="E170" s="16"/>
      <c r="F170" s="16"/>
      <c r="G170" s="16"/>
      <c r="H170" s="11"/>
      <c r="I170" s="54"/>
      <c r="J170" s="54"/>
      <c r="K170" s="54"/>
      <c r="L170" s="54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</row>
    <row r="171" spans="1:77" ht="14.25" customHeight="1">
      <c r="A171" s="11"/>
      <c r="B171" s="11"/>
      <c r="C171" s="53"/>
      <c r="D171" s="16"/>
      <c r="E171" s="16"/>
      <c r="F171" s="16"/>
      <c r="G171" s="16"/>
      <c r="H171" s="11"/>
      <c r="I171" s="54"/>
      <c r="J171" s="54"/>
      <c r="K171" s="54"/>
      <c r="L171" s="54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</row>
    <row r="172" spans="1:77" ht="14.25" customHeight="1">
      <c r="A172" s="11"/>
      <c r="B172" s="11"/>
      <c r="C172" s="53"/>
      <c r="D172" s="16"/>
      <c r="E172" s="16"/>
      <c r="F172" s="16"/>
      <c r="G172" s="16"/>
      <c r="H172" s="11"/>
      <c r="I172" s="54"/>
      <c r="J172" s="54"/>
      <c r="K172" s="54"/>
      <c r="L172" s="54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</row>
    <row r="173" spans="1:77" ht="14.25" customHeight="1">
      <c r="A173" s="11"/>
      <c r="B173" s="11"/>
      <c r="C173" s="53"/>
      <c r="D173" s="16"/>
      <c r="E173" s="16"/>
      <c r="F173" s="16"/>
      <c r="G173" s="16"/>
      <c r="H173" s="11"/>
      <c r="I173" s="54"/>
      <c r="J173" s="54"/>
      <c r="K173" s="54"/>
      <c r="L173" s="54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</row>
    <row r="174" spans="1:77" ht="14.25" customHeight="1">
      <c r="A174" s="11"/>
      <c r="B174" s="11"/>
      <c r="C174" s="53"/>
      <c r="D174" s="16"/>
      <c r="E174" s="16"/>
      <c r="F174" s="16"/>
      <c r="G174" s="16"/>
      <c r="H174" s="11"/>
      <c r="I174" s="54"/>
      <c r="J174" s="54"/>
      <c r="K174" s="54"/>
      <c r="L174" s="54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/>
      <c r="BU174" s="11"/>
      <c r="BV174" s="11"/>
      <c r="BW174" s="11"/>
      <c r="BX174" s="11"/>
      <c r="BY174" s="11"/>
    </row>
    <row r="175" spans="1:77" ht="14.25" customHeight="1">
      <c r="A175" s="11"/>
      <c r="B175" s="11"/>
      <c r="C175" s="53"/>
      <c r="D175" s="16"/>
      <c r="E175" s="16"/>
      <c r="F175" s="16"/>
      <c r="G175" s="16"/>
      <c r="H175" s="11"/>
      <c r="I175" s="54"/>
      <c r="J175" s="54"/>
      <c r="K175" s="54"/>
      <c r="L175" s="54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11"/>
    </row>
    <row r="176" spans="1:77" ht="14.25" customHeight="1">
      <c r="A176" s="11"/>
      <c r="B176" s="11"/>
      <c r="C176" s="53"/>
      <c r="D176" s="16"/>
      <c r="E176" s="16"/>
      <c r="F176" s="16"/>
      <c r="G176" s="16"/>
      <c r="H176" s="11"/>
      <c r="I176" s="54"/>
      <c r="J176" s="54"/>
      <c r="K176" s="54"/>
      <c r="L176" s="54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11"/>
    </row>
    <row r="177" spans="1:77" ht="14.25" customHeight="1">
      <c r="A177" s="11"/>
      <c r="B177" s="11"/>
      <c r="C177" s="53"/>
      <c r="D177" s="16"/>
      <c r="E177" s="16"/>
      <c r="F177" s="16"/>
      <c r="G177" s="16"/>
      <c r="H177" s="11"/>
      <c r="I177" s="54"/>
      <c r="J177" s="54"/>
      <c r="K177" s="54"/>
      <c r="L177" s="54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11"/>
    </row>
    <row r="178" spans="1:77" ht="14.25" customHeight="1">
      <c r="A178" s="11"/>
      <c r="B178" s="11"/>
      <c r="C178" s="53"/>
      <c r="D178" s="16"/>
      <c r="E178" s="16"/>
      <c r="F178" s="16"/>
      <c r="G178" s="16"/>
      <c r="H178" s="11"/>
      <c r="I178" s="54"/>
      <c r="J178" s="54"/>
      <c r="K178" s="54"/>
      <c r="L178" s="54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11"/>
    </row>
    <row r="179" spans="1:77" ht="14.25" customHeight="1">
      <c r="A179" s="11"/>
      <c r="B179" s="11"/>
      <c r="C179" s="53"/>
      <c r="D179" s="16"/>
      <c r="E179" s="16"/>
      <c r="F179" s="16"/>
      <c r="G179" s="16"/>
      <c r="H179" s="11"/>
      <c r="I179" s="54"/>
      <c r="J179" s="54"/>
      <c r="K179" s="54"/>
      <c r="L179" s="54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</row>
    <row r="180" spans="1:77" ht="14.25" customHeight="1">
      <c r="A180" s="11"/>
      <c r="B180" s="11"/>
      <c r="C180" s="53"/>
      <c r="D180" s="16"/>
      <c r="E180" s="16"/>
      <c r="F180" s="16"/>
      <c r="G180" s="16"/>
      <c r="H180" s="11"/>
      <c r="I180" s="54"/>
      <c r="J180" s="54"/>
      <c r="K180" s="54"/>
      <c r="L180" s="54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</row>
    <row r="181" spans="1:77" ht="14.25" customHeight="1">
      <c r="A181" s="11"/>
      <c r="B181" s="11"/>
      <c r="C181" s="53"/>
      <c r="D181" s="16"/>
      <c r="E181" s="16"/>
      <c r="F181" s="16"/>
      <c r="G181" s="16"/>
      <c r="H181" s="11"/>
      <c r="I181" s="54"/>
      <c r="J181" s="54"/>
      <c r="K181" s="54"/>
      <c r="L181" s="54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</row>
    <row r="182" spans="1:77" ht="14.25" customHeight="1">
      <c r="A182" s="11"/>
      <c r="B182" s="11"/>
      <c r="C182" s="53"/>
      <c r="D182" s="16"/>
      <c r="E182" s="16"/>
      <c r="F182" s="16"/>
      <c r="G182" s="16"/>
      <c r="H182" s="11"/>
      <c r="I182" s="54"/>
      <c r="J182" s="54"/>
      <c r="K182" s="54"/>
      <c r="L182" s="54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</row>
    <row r="183" spans="1:77" ht="14.25" customHeight="1">
      <c r="A183" s="11"/>
      <c r="B183" s="11"/>
      <c r="C183" s="53"/>
      <c r="D183" s="16"/>
      <c r="E183" s="16"/>
      <c r="F183" s="16"/>
      <c r="G183" s="16"/>
      <c r="H183" s="11"/>
      <c r="I183" s="54"/>
      <c r="J183" s="54"/>
      <c r="K183" s="54"/>
      <c r="L183" s="54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</row>
    <row r="184" spans="1:77" ht="14.25" customHeight="1">
      <c r="A184" s="11"/>
      <c r="B184" s="11"/>
      <c r="C184" s="53"/>
      <c r="D184" s="16"/>
      <c r="E184" s="16"/>
      <c r="F184" s="16"/>
      <c r="G184" s="16"/>
      <c r="H184" s="11"/>
      <c r="I184" s="54"/>
      <c r="J184" s="54"/>
      <c r="K184" s="54"/>
      <c r="L184" s="54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</row>
    <row r="185" spans="1:77" ht="14.25" customHeight="1">
      <c r="A185" s="11"/>
      <c r="B185" s="11"/>
      <c r="C185" s="53"/>
      <c r="D185" s="16"/>
      <c r="E185" s="16"/>
      <c r="F185" s="16"/>
      <c r="G185" s="16"/>
      <c r="H185" s="11"/>
      <c r="I185" s="54"/>
      <c r="J185" s="54"/>
      <c r="K185" s="54"/>
      <c r="L185" s="54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</row>
    <row r="186" spans="1:77" ht="14.25" customHeight="1">
      <c r="A186" s="11"/>
      <c r="B186" s="11"/>
      <c r="C186" s="53"/>
      <c r="D186" s="16"/>
      <c r="E186" s="16"/>
      <c r="F186" s="16"/>
      <c r="G186" s="16"/>
      <c r="H186" s="11"/>
      <c r="I186" s="54"/>
      <c r="J186" s="54"/>
      <c r="K186" s="54"/>
      <c r="L186" s="54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</row>
    <row r="187" spans="1:77" ht="14.25" customHeight="1">
      <c r="A187" s="11"/>
      <c r="B187" s="11"/>
      <c r="C187" s="53"/>
      <c r="D187" s="16"/>
      <c r="E187" s="16"/>
      <c r="F187" s="16"/>
      <c r="G187" s="16"/>
      <c r="H187" s="11"/>
      <c r="I187" s="54"/>
      <c r="J187" s="54"/>
      <c r="K187" s="54"/>
      <c r="L187" s="54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</row>
    <row r="188" spans="1:77" ht="14.25" customHeight="1">
      <c r="A188" s="11"/>
      <c r="B188" s="11"/>
      <c r="C188" s="53"/>
      <c r="D188" s="16"/>
      <c r="E188" s="16"/>
      <c r="F188" s="16"/>
      <c r="G188" s="16"/>
      <c r="H188" s="11"/>
      <c r="I188" s="54"/>
      <c r="J188" s="54"/>
      <c r="K188" s="54"/>
      <c r="L188" s="54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11"/>
    </row>
    <row r="189" spans="1:77" ht="14.25" customHeight="1">
      <c r="A189" s="11"/>
      <c r="B189" s="11"/>
      <c r="C189" s="53"/>
      <c r="D189" s="16"/>
      <c r="E189" s="16"/>
      <c r="F189" s="16"/>
      <c r="G189" s="16"/>
      <c r="H189" s="11"/>
      <c r="I189" s="54"/>
      <c r="J189" s="54"/>
      <c r="K189" s="54"/>
      <c r="L189" s="54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11"/>
    </row>
    <row r="190" spans="1:77" ht="14.25" customHeight="1">
      <c r="A190" s="11"/>
      <c r="B190" s="11"/>
      <c r="C190" s="53"/>
      <c r="D190" s="16"/>
      <c r="E190" s="16"/>
      <c r="F190" s="16"/>
      <c r="G190" s="16"/>
      <c r="H190" s="11"/>
      <c r="I190" s="54"/>
      <c r="J190" s="54"/>
      <c r="K190" s="54"/>
      <c r="L190" s="54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/>
      <c r="BU190" s="11"/>
      <c r="BV190" s="11"/>
      <c r="BW190" s="11"/>
      <c r="BX190" s="11"/>
      <c r="BY190" s="11"/>
    </row>
    <row r="191" spans="1:77" ht="14.25" customHeight="1">
      <c r="A191" s="11"/>
      <c r="B191" s="11"/>
      <c r="C191" s="53"/>
      <c r="D191" s="16"/>
      <c r="E191" s="16"/>
      <c r="F191" s="16"/>
      <c r="G191" s="16"/>
      <c r="H191" s="11"/>
      <c r="I191" s="54"/>
      <c r="J191" s="54"/>
      <c r="K191" s="54"/>
      <c r="L191" s="54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11"/>
    </row>
    <row r="192" spans="1:77" ht="14.25" customHeight="1">
      <c r="A192" s="11"/>
      <c r="B192" s="11"/>
      <c r="C192" s="53"/>
      <c r="D192" s="16"/>
      <c r="E192" s="16"/>
      <c r="F192" s="16"/>
      <c r="G192" s="16"/>
      <c r="H192" s="11"/>
      <c r="I192" s="54"/>
      <c r="J192" s="54"/>
      <c r="K192" s="54"/>
      <c r="L192" s="54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/>
      <c r="BU192" s="11"/>
      <c r="BV192" s="11"/>
      <c r="BW192" s="11"/>
      <c r="BX192" s="11"/>
      <c r="BY192" s="11"/>
    </row>
    <row r="193" spans="1:77" ht="14.25" customHeight="1">
      <c r="A193" s="11"/>
      <c r="B193" s="11"/>
      <c r="C193" s="53"/>
      <c r="D193" s="16"/>
      <c r="E193" s="16"/>
      <c r="F193" s="16"/>
      <c r="G193" s="16"/>
      <c r="H193" s="11"/>
      <c r="I193" s="54"/>
      <c r="J193" s="54"/>
      <c r="K193" s="54"/>
      <c r="L193" s="54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11"/>
    </row>
    <row r="194" spans="1:77" ht="14.25" customHeight="1">
      <c r="A194" s="11"/>
      <c r="B194" s="11"/>
      <c r="C194" s="53"/>
      <c r="D194" s="16"/>
      <c r="E194" s="16"/>
      <c r="F194" s="16"/>
      <c r="G194" s="16"/>
      <c r="H194" s="11"/>
      <c r="I194" s="54"/>
      <c r="J194" s="54"/>
      <c r="K194" s="54"/>
      <c r="L194" s="54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/>
      <c r="BU194" s="11"/>
      <c r="BV194" s="11"/>
      <c r="BW194" s="11"/>
      <c r="BX194" s="11"/>
      <c r="BY194" s="11"/>
    </row>
    <row r="195" spans="1:77" ht="14.25" customHeight="1">
      <c r="A195" s="11"/>
      <c r="B195" s="11"/>
      <c r="C195" s="53"/>
      <c r="D195" s="16"/>
      <c r="E195" s="16"/>
      <c r="F195" s="16"/>
      <c r="G195" s="16"/>
      <c r="H195" s="11"/>
      <c r="I195" s="54"/>
      <c r="J195" s="54"/>
      <c r="K195" s="54"/>
      <c r="L195" s="54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/>
      <c r="BU195" s="11"/>
      <c r="BV195" s="11"/>
      <c r="BW195" s="11"/>
      <c r="BX195" s="11"/>
      <c r="BY195" s="11"/>
    </row>
    <row r="196" spans="1:77" ht="14.25" customHeight="1">
      <c r="A196" s="11"/>
      <c r="B196" s="11"/>
      <c r="C196" s="53"/>
      <c r="D196" s="16"/>
      <c r="E196" s="16"/>
      <c r="F196" s="16"/>
      <c r="G196" s="16"/>
      <c r="H196" s="11"/>
      <c r="I196" s="54"/>
      <c r="J196" s="54"/>
      <c r="K196" s="54"/>
      <c r="L196" s="54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</row>
    <row r="197" spans="1:77" ht="14.25" customHeight="1">
      <c r="A197" s="11"/>
      <c r="B197" s="11"/>
      <c r="C197" s="53"/>
      <c r="D197" s="16"/>
      <c r="E197" s="16"/>
      <c r="F197" s="16"/>
      <c r="G197" s="16"/>
      <c r="H197" s="11"/>
      <c r="I197" s="54"/>
      <c r="J197" s="54"/>
      <c r="K197" s="54"/>
      <c r="L197" s="54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11"/>
    </row>
    <row r="198" spans="1:77" ht="14.25" customHeight="1">
      <c r="A198" s="11"/>
      <c r="B198" s="11"/>
      <c r="C198" s="53"/>
      <c r="D198" s="16"/>
      <c r="E198" s="16"/>
      <c r="F198" s="16"/>
      <c r="G198" s="16"/>
      <c r="H198" s="11"/>
      <c r="I198" s="54"/>
      <c r="J198" s="54"/>
      <c r="K198" s="54"/>
      <c r="L198" s="54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/>
      <c r="BU198" s="11"/>
      <c r="BV198" s="11"/>
      <c r="BW198" s="11"/>
      <c r="BX198" s="11"/>
      <c r="BY198" s="11"/>
    </row>
    <row r="199" spans="1:77" ht="14.25" customHeight="1">
      <c r="A199" s="11"/>
      <c r="B199" s="11"/>
      <c r="C199" s="53"/>
      <c r="D199" s="16"/>
      <c r="E199" s="16"/>
      <c r="F199" s="16"/>
      <c r="G199" s="16"/>
      <c r="H199" s="11"/>
      <c r="I199" s="54"/>
      <c r="J199" s="54"/>
      <c r="K199" s="54"/>
      <c r="L199" s="54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/>
      <c r="BU199" s="11"/>
      <c r="BV199" s="11"/>
      <c r="BW199" s="11"/>
      <c r="BX199" s="11"/>
      <c r="BY199" s="11"/>
    </row>
    <row r="200" spans="1:77" ht="14.25" customHeight="1">
      <c r="A200" s="11"/>
      <c r="B200" s="11"/>
      <c r="C200" s="53"/>
      <c r="D200" s="16"/>
      <c r="E200" s="16"/>
      <c r="F200" s="16"/>
      <c r="G200" s="16"/>
      <c r="H200" s="11"/>
      <c r="I200" s="54"/>
      <c r="J200" s="54"/>
      <c r="K200" s="54"/>
      <c r="L200" s="54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/>
      <c r="BU200" s="11"/>
      <c r="BV200" s="11"/>
      <c r="BW200" s="11"/>
      <c r="BX200" s="11"/>
      <c r="BY200" s="11"/>
    </row>
    <row r="201" spans="1:77" ht="14.25" customHeight="1">
      <c r="A201" s="11"/>
      <c r="B201" s="11"/>
      <c r="C201" s="53"/>
      <c r="D201" s="16"/>
      <c r="E201" s="16"/>
      <c r="F201" s="16"/>
      <c r="G201" s="16"/>
      <c r="H201" s="11"/>
      <c r="I201" s="54"/>
      <c r="J201" s="54"/>
      <c r="K201" s="54"/>
      <c r="L201" s="54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11"/>
      <c r="BW201" s="11"/>
      <c r="BX201" s="11"/>
      <c r="BY201" s="11"/>
    </row>
    <row r="202" spans="1:77" ht="14.25" customHeight="1">
      <c r="A202" s="11"/>
      <c r="B202" s="11"/>
      <c r="C202" s="53"/>
      <c r="D202" s="16"/>
      <c r="E202" s="16"/>
      <c r="F202" s="16"/>
      <c r="G202" s="16"/>
      <c r="H202" s="11"/>
      <c r="I202" s="54"/>
      <c r="J202" s="54"/>
      <c r="K202" s="54"/>
      <c r="L202" s="54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/>
      <c r="BU202" s="11"/>
      <c r="BV202" s="11"/>
      <c r="BW202" s="11"/>
      <c r="BX202" s="11"/>
      <c r="BY202" s="11"/>
    </row>
    <row r="203" spans="1:77" ht="14.25" customHeight="1">
      <c r="A203" s="11"/>
      <c r="B203" s="11"/>
      <c r="C203" s="53"/>
      <c r="D203" s="16"/>
      <c r="E203" s="16"/>
      <c r="F203" s="16"/>
      <c r="G203" s="16"/>
      <c r="H203" s="11"/>
      <c r="I203" s="54"/>
      <c r="J203" s="54"/>
      <c r="K203" s="54"/>
      <c r="L203" s="54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  <c r="BN203" s="11"/>
      <c r="BO203" s="11"/>
      <c r="BP203" s="11"/>
      <c r="BQ203" s="11"/>
      <c r="BR203" s="11"/>
      <c r="BS203" s="11"/>
      <c r="BT203" s="11"/>
      <c r="BU203" s="11"/>
      <c r="BV203" s="11"/>
      <c r="BW203" s="11"/>
      <c r="BX203" s="11"/>
      <c r="BY203" s="11"/>
    </row>
    <row r="204" spans="1:77" ht="14.25" customHeight="1">
      <c r="A204" s="11"/>
      <c r="B204" s="11"/>
      <c r="C204" s="53"/>
      <c r="D204" s="16"/>
      <c r="E204" s="16"/>
      <c r="F204" s="16"/>
      <c r="G204" s="16"/>
      <c r="H204" s="11"/>
      <c r="I204" s="54"/>
      <c r="J204" s="54"/>
      <c r="K204" s="54"/>
      <c r="L204" s="54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/>
      <c r="BV204" s="11"/>
      <c r="BW204" s="11"/>
      <c r="BX204" s="11"/>
      <c r="BY204" s="11"/>
    </row>
    <row r="205" spans="1:77" ht="14.25" customHeight="1">
      <c r="A205" s="11"/>
      <c r="B205" s="11"/>
      <c r="C205" s="53"/>
      <c r="D205" s="16"/>
      <c r="E205" s="16"/>
      <c r="F205" s="16"/>
      <c r="G205" s="16"/>
      <c r="H205" s="11"/>
      <c r="I205" s="54"/>
      <c r="J205" s="54"/>
      <c r="K205" s="54"/>
      <c r="L205" s="54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/>
      <c r="BU205" s="11"/>
      <c r="BV205" s="11"/>
      <c r="BW205" s="11"/>
      <c r="BX205" s="11"/>
      <c r="BY205" s="11"/>
    </row>
    <row r="206" spans="1:77" ht="14.25" customHeight="1">
      <c r="A206" s="11"/>
      <c r="B206" s="11"/>
      <c r="C206" s="53"/>
      <c r="D206" s="16"/>
      <c r="E206" s="16"/>
      <c r="F206" s="16"/>
      <c r="G206" s="16"/>
      <c r="H206" s="11"/>
      <c r="I206" s="54"/>
      <c r="J206" s="54"/>
      <c r="K206" s="54"/>
      <c r="L206" s="54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/>
      <c r="BU206" s="11"/>
      <c r="BV206" s="11"/>
      <c r="BW206" s="11"/>
      <c r="BX206" s="11"/>
      <c r="BY206" s="11"/>
    </row>
    <row r="207" spans="1:77" ht="14.25" customHeight="1">
      <c r="A207" s="11"/>
      <c r="B207" s="11"/>
      <c r="C207" s="53"/>
      <c r="D207" s="16"/>
      <c r="E207" s="16"/>
      <c r="F207" s="16"/>
      <c r="G207" s="16"/>
      <c r="H207" s="11"/>
      <c r="I207" s="54"/>
      <c r="J207" s="54"/>
      <c r="K207" s="54"/>
      <c r="L207" s="54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  <c r="BN207" s="11"/>
      <c r="BO207" s="11"/>
      <c r="BP207" s="11"/>
      <c r="BQ207" s="11"/>
      <c r="BR207" s="11"/>
      <c r="BS207" s="11"/>
      <c r="BT207" s="11"/>
      <c r="BU207" s="11"/>
      <c r="BV207" s="11"/>
      <c r="BW207" s="11"/>
      <c r="BX207" s="11"/>
      <c r="BY207" s="11"/>
    </row>
    <row r="208" spans="1:77" ht="14.25" customHeight="1">
      <c r="A208" s="11"/>
      <c r="B208" s="11"/>
      <c r="C208" s="53"/>
      <c r="D208" s="16"/>
      <c r="E208" s="16"/>
      <c r="F208" s="16"/>
      <c r="G208" s="16"/>
      <c r="H208" s="11"/>
      <c r="I208" s="54"/>
      <c r="J208" s="54"/>
      <c r="K208" s="54"/>
      <c r="L208" s="54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  <c r="BP208" s="11"/>
      <c r="BQ208" s="11"/>
      <c r="BR208" s="11"/>
      <c r="BS208" s="11"/>
      <c r="BT208" s="11"/>
      <c r="BU208" s="11"/>
      <c r="BV208" s="11"/>
      <c r="BW208" s="11"/>
      <c r="BX208" s="11"/>
      <c r="BY208" s="11"/>
    </row>
    <row r="209" spans="1:77" ht="14.25" customHeight="1">
      <c r="A209" s="11"/>
      <c r="B209" s="11"/>
      <c r="C209" s="53"/>
      <c r="D209" s="16"/>
      <c r="E209" s="16"/>
      <c r="F209" s="16"/>
      <c r="G209" s="16"/>
      <c r="H209" s="11"/>
      <c r="I209" s="54"/>
      <c r="J209" s="54"/>
      <c r="K209" s="54"/>
      <c r="L209" s="54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  <c r="BN209" s="11"/>
      <c r="BO209" s="11"/>
      <c r="BP209" s="11"/>
      <c r="BQ209" s="11"/>
      <c r="BR209" s="11"/>
      <c r="BS209" s="11"/>
      <c r="BT209" s="11"/>
      <c r="BU209" s="11"/>
      <c r="BV209" s="11"/>
      <c r="BW209" s="11"/>
      <c r="BX209" s="11"/>
      <c r="BY209" s="11"/>
    </row>
    <row r="210" spans="1:77" ht="14.25" customHeight="1">
      <c r="A210" s="11"/>
      <c r="B210" s="11"/>
      <c r="C210" s="53"/>
      <c r="D210" s="16"/>
      <c r="E210" s="16"/>
      <c r="F210" s="16"/>
      <c r="G210" s="16"/>
      <c r="H210" s="11"/>
      <c r="I210" s="54"/>
      <c r="J210" s="54"/>
      <c r="K210" s="54"/>
      <c r="L210" s="54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/>
      <c r="BU210" s="11"/>
      <c r="BV210" s="11"/>
      <c r="BW210" s="11"/>
      <c r="BX210" s="11"/>
      <c r="BY210" s="11"/>
    </row>
    <row r="211" spans="1:77" ht="14.25" customHeight="1">
      <c r="A211" s="11"/>
      <c r="B211" s="11"/>
      <c r="C211" s="53"/>
      <c r="D211" s="16"/>
      <c r="E211" s="16"/>
      <c r="F211" s="16"/>
      <c r="G211" s="16"/>
      <c r="H211" s="11"/>
      <c r="I211" s="54"/>
      <c r="J211" s="54"/>
      <c r="K211" s="54"/>
      <c r="L211" s="54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  <c r="BN211" s="11"/>
      <c r="BO211" s="11"/>
      <c r="BP211" s="11"/>
      <c r="BQ211" s="11"/>
      <c r="BR211" s="11"/>
      <c r="BS211" s="11"/>
      <c r="BT211" s="11"/>
      <c r="BU211" s="11"/>
      <c r="BV211" s="11"/>
      <c r="BW211" s="11"/>
      <c r="BX211" s="11"/>
      <c r="BY211" s="11"/>
    </row>
    <row r="212" spans="1:77" ht="14.25" customHeight="1">
      <c r="A212" s="11"/>
      <c r="B212" s="11"/>
      <c r="C212" s="53"/>
      <c r="D212" s="16"/>
      <c r="E212" s="16"/>
      <c r="F212" s="16"/>
      <c r="G212" s="16"/>
      <c r="H212" s="11"/>
      <c r="I212" s="54"/>
      <c r="J212" s="54"/>
      <c r="K212" s="54"/>
      <c r="L212" s="54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11"/>
      <c r="BU212" s="11"/>
      <c r="BV212" s="11"/>
      <c r="BW212" s="11"/>
      <c r="BX212" s="11"/>
      <c r="BY212" s="11"/>
    </row>
    <row r="213" spans="1:77" ht="14.25" customHeight="1">
      <c r="A213" s="11"/>
      <c r="B213" s="11"/>
      <c r="C213" s="53"/>
      <c r="D213" s="16"/>
      <c r="E213" s="16"/>
      <c r="F213" s="16"/>
      <c r="G213" s="16"/>
      <c r="H213" s="11"/>
      <c r="I213" s="54"/>
      <c r="J213" s="54"/>
      <c r="K213" s="54"/>
      <c r="L213" s="54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11"/>
      <c r="BU213" s="11"/>
      <c r="BV213" s="11"/>
      <c r="BW213" s="11"/>
      <c r="BX213" s="11"/>
      <c r="BY213" s="11"/>
    </row>
    <row r="214" spans="1:77" ht="14.25" customHeight="1">
      <c r="A214" s="11"/>
      <c r="B214" s="11"/>
      <c r="C214" s="53"/>
      <c r="D214" s="16"/>
      <c r="E214" s="16"/>
      <c r="F214" s="16"/>
      <c r="G214" s="16"/>
      <c r="H214" s="11"/>
      <c r="I214" s="54"/>
      <c r="J214" s="54"/>
      <c r="K214" s="54"/>
      <c r="L214" s="54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11"/>
      <c r="BU214" s="11"/>
      <c r="BV214" s="11"/>
      <c r="BW214" s="11"/>
      <c r="BX214" s="11"/>
      <c r="BY214" s="11"/>
    </row>
    <row r="215" spans="1:77" ht="14.25" customHeight="1">
      <c r="A215" s="11"/>
      <c r="B215" s="11"/>
      <c r="C215" s="53"/>
      <c r="D215" s="16"/>
      <c r="E215" s="16"/>
      <c r="F215" s="16"/>
      <c r="G215" s="16"/>
      <c r="H215" s="11"/>
      <c r="I215" s="54"/>
      <c r="J215" s="54"/>
      <c r="K215" s="54"/>
      <c r="L215" s="54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  <c r="BN215" s="11"/>
      <c r="BO215" s="11"/>
      <c r="BP215" s="11"/>
      <c r="BQ215" s="11"/>
      <c r="BR215" s="11"/>
      <c r="BS215" s="11"/>
      <c r="BT215" s="11"/>
      <c r="BU215" s="11"/>
      <c r="BV215" s="11"/>
      <c r="BW215" s="11"/>
      <c r="BX215" s="11"/>
      <c r="BY215" s="11"/>
    </row>
    <row r="216" spans="1:77" ht="14.25" customHeight="1">
      <c r="A216" s="11"/>
      <c r="B216" s="11"/>
      <c r="C216" s="53"/>
      <c r="D216" s="16"/>
      <c r="E216" s="16"/>
      <c r="F216" s="16"/>
      <c r="G216" s="16"/>
      <c r="H216" s="11"/>
      <c r="I216" s="54"/>
      <c r="J216" s="54"/>
      <c r="K216" s="54"/>
      <c r="L216" s="54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11"/>
      <c r="BU216" s="11"/>
      <c r="BV216" s="11"/>
      <c r="BW216" s="11"/>
      <c r="BX216" s="11"/>
      <c r="BY216" s="11"/>
    </row>
    <row r="217" spans="1:77" ht="14.25" customHeight="1">
      <c r="A217" s="11"/>
      <c r="B217" s="11"/>
      <c r="C217" s="53"/>
      <c r="D217" s="16"/>
      <c r="E217" s="16"/>
      <c r="F217" s="16"/>
      <c r="G217" s="16"/>
      <c r="H217" s="11"/>
      <c r="I217" s="54"/>
      <c r="J217" s="54"/>
      <c r="K217" s="54"/>
      <c r="L217" s="54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  <c r="BN217" s="11"/>
      <c r="BO217" s="11"/>
      <c r="BP217" s="11"/>
      <c r="BQ217" s="11"/>
      <c r="BR217" s="11"/>
      <c r="BS217" s="11"/>
      <c r="BT217" s="11"/>
      <c r="BU217" s="11"/>
      <c r="BV217" s="11"/>
      <c r="BW217" s="11"/>
      <c r="BX217" s="11"/>
      <c r="BY217" s="11"/>
    </row>
    <row r="218" spans="1:77" ht="14.25" customHeight="1">
      <c r="A218" s="11"/>
      <c r="B218" s="11"/>
      <c r="C218" s="53"/>
      <c r="D218" s="16"/>
      <c r="E218" s="16"/>
      <c r="F218" s="16"/>
      <c r="G218" s="16"/>
      <c r="H218" s="11"/>
      <c r="I218" s="54"/>
      <c r="J218" s="54"/>
      <c r="K218" s="54"/>
      <c r="L218" s="54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/>
      <c r="BU218" s="11"/>
      <c r="BV218" s="11"/>
      <c r="BW218" s="11"/>
      <c r="BX218" s="11"/>
      <c r="BY218" s="11"/>
    </row>
    <row r="219" spans="1:77" ht="14.25" customHeight="1">
      <c r="A219" s="11"/>
      <c r="B219" s="11"/>
      <c r="C219" s="53"/>
      <c r="D219" s="16"/>
      <c r="E219" s="16"/>
      <c r="F219" s="16"/>
      <c r="G219" s="16"/>
      <c r="H219" s="11"/>
      <c r="I219" s="54"/>
      <c r="J219" s="54"/>
      <c r="K219" s="54"/>
      <c r="L219" s="54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11"/>
      <c r="BU219" s="11"/>
      <c r="BV219" s="11"/>
      <c r="BW219" s="11"/>
      <c r="BX219" s="11"/>
      <c r="BY219" s="11"/>
    </row>
    <row r="220" spans="1:77" ht="14.25" customHeight="1">
      <c r="A220" s="11"/>
      <c r="B220" s="11"/>
      <c r="C220" s="53"/>
      <c r="D220" s="16"/>
      <c r="E220" s="16"/>
      <c r="F220" s="16"/>
      <c r="G220" s="16"/>
      <c r="H220" s="11"/>
      <c r="I220" s="54"/>
      <c r="J220" s="54"/>
      <c r="K220" s="54"/>
      <c r="L220" s="54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11"/>
      <c r="BU220" s="11"/>
      <c r="BV220" s="11"/>
      <c r="BW220" s="11"/>
      <c r="BX220" s="11"/>
      <c r="BY220" s="11"/>
    </row>
    <row r="221" spans="1:77" ht="14.25" customHeight="1">
      <c r="A221" s="11"/>
      <c r="B221" s="11"/>
      <c r="C221" s="53"/>
      <c r="D221" s="16"/>
      <c r="E221" s="16"/>
      <c r="F221" s="16"/>
      <c r="G221" s="16"/>
      <c r="H221" s="11"/>
      <c r="I221" s="54"/>
      <c r="J221" s="54"/>
      <c r="K221" s="54"/>
      <c r="L221" s="54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11"/>
      <c r="BU221" s="11"/>
      <c r="BV221" s="11"/>
      <c r="BW221" s="11"/>
      <c r="BX221" s="11"/>
      <c r="BY221" s="11"/>
    </row>
    <row r="222" spans="1:77" ht="14.25" customHeight="1">
      <c r="A222" s="11"/>
      <c r="B222" s="11"/>
      <c r="C222" s="53"/>
      <c r="D222" s="16"/>
      <c r="E222" s="16"/>
      <c r="F222" s="16"/>
      <c r="G222" s="16"/>
      <c r="H222" s="11"/>
      <c r="I222" s="54"/>
      <c r="J222" s="54"/>
      <c r="K222" s="54"/>
      <c r="L222" s="54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11"/>
      <c r="BU222" s="11"/>
      <c r="BV222" s="11"/>
      <c r="BW222" s="11"/>
      <c r="BX222" s="11"/>
      <c r="BY222" s="11"/>
    </row>
    <row r="223" spans="1:77" ht="14.25" customHeight="1">
      <c r="A223" s="11"/>
      <c r="B223" s="11"/>
      <c r="C223" s="53"/>
      <c r="D223" s="16"/>
      <c r="E223" s="16"/>
      <c r="F223" s="16"/>
      <c r="G223" s="16"/>
      <c r="H223" s="11"/>
      <c r="I223" s="54"/>
      <c r="J223" s="54"/>
      <c r="K223" s="54"/>
      <c r="L223" s="54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  <c r="BN223" s="11"/>
      <c r="BO223" s="11"/>
      <c r="BP223" s="11"/>
      <c r="BQ223" s="11"/>
      <c r="BR223" s="11"/>
      <c r="BS223" s="11"/>
      <c r="BT223" s="11"/>
      <c r="BU223" s="11"/>
      <c r="BV223" s="11"/>
      <c r="BW223" s="11"/>
      <c r="BX223" s="11"/>
      <c r="BY223" s="11"/>
    </row>
    <row r="224" spans="1:77" ht="14.25" customHeight="1">
      <c r="A224" s="11"/>
      <c r="B224" s="11"/>
      <c r="C224" s="53"/>
      <c r="D224" s="16"/>
      <c r="E224" s="16"/>
      <c r="F224" s="16"/>
      <c r="G224" s="16"/>
      <c r="H224" s="11"/>
      <c r="I224" s="54"/>
      <c r="J224" s="54"/>
      <c r="K224" s="54"/>
      <c r="L224" s="54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  <c r="BN224" s="11"/>
      <c r="BO224" s="11"/>
      <c r="BP224" s="11"/>
      <c r="BQ224" s="11"/>
      <c r="BR224" s="11"/>
      <c r="BS224" s="11"/>
      <c r="BT224" s="11"/>
      <c r="BU224" s="11"/>
      <c r="BV224" s="11"/>
      <c r="BW224" s="11"/>
      <c r="BX224" s="11"/>
      <c r="BY224" s="11"/>
    </row>
    <row r="225" spans="1:77" ht="14.25" customHeight="1">
      <c r="A225" s="11"/>
      <c r="B225" s="11"/>
      <c r="C225" s="53"/>
      <c r="D225" s="16"/>
      <c r="E225" s="16"/>
      <c r="F225" s="16"/>
      <c r="G225" s="16"/>
      <c r="H225" s="11"/>
      <c r="I225" s="54"/>
      <c r="J225" s="54"/>
      <c r="K225" s="54"/>
      <c r="L225" s="54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11"/>
      <c r="BU225" s="11"/>
      <c r="BV225" s="11"/>
      <c r="BW225" s="11"/>
      <c r="BX225" s="11"/>
      <c r="BY225" s="11"/>
    </row>
    <row r="226" spans="1:77" ht="14.25" customHeight="1">
      <c r="A226" s="11"/>
      <c r="B226" s="11"/>
      <c r="C226" s="53"/>
      <c r="D226" s="16"/>
      <c r="E226" s="16"/>
      <c r="F226" s="16"/>
      <c r="G226" s="16"/>
      <c r="H226" s="11"/>
      <c r="I226" s="54"/>
      <c r="J226" s="54"/>
      <c r="K226" s="54"/>
      <c r="L226" s="54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11"/>
      <c r="BU226" s="11"/>
      <c r="BV226" s="11"/>
      <c r="BW226" s="11"/>
      <c r="BX226" s="11"/>
      <c r="BY226" s="11"/>
    </row>
    <row r="227" spans="1:77" ht="14.25" customHeight="1">
      <c r="A227" s="11"/>
      <c r="B227" s="11"/>
      <c r="C227" s="53"/>
      <c r="D227" s="16"/>
      <c r="E227" s="16"/>
      <c r="F227" s="16"/>
      <c r="G227" s="16"/>
      <c r="H227" s="11"/>
      <c r="I227" s="54"/>
      <c r="J227" s="54"/>
      <c r="K227" s="54"/>
      <c r="L227" s="54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  <c r="BN227" s="11"/>
      <c r="BO227" s="11"/>
      <c r="BP227" s="11"/>
      <c r="BQ227" s="11"/>
      <c r="BR227" s="11"/>
      <c r="BS227" s="11"/>
      <c r="BT227" s="11"/>
      <c r="BU227" s="11"/>
      <c r="BV227" s="11"/>
      <c r="BW227" s="11"/>
      <c r="BX227" s="11"/>
      <c r="BY227" s="11"/>
    </row>
    <row r="228" spans="1:77" ht="14.25" customHeight="1">
      <c r="A228" s="11"/>
      <c r="B228" s="11"/>
      <c r="C228" s="53"/>
      <c r="D228" s="16"/>
      <c r="E228" s="16"/>
      <c r="F228" s="16"/>
      <c r="G228" s="16"/>
      <c r="H228" s="11"/>
      <c r="I228" s="54"/>
      <c r="J228" s="54"/>
      <c r="K228" s="54"/>
      <c r="L228" s="54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11"/>
      <c r="BU228" s="11"/>
      <c r="BV228" s="11"/>
      <c r="BW228" s="11"/>
      <c r="BX228" s="11"/>
      <c r="BY228" s="11"/>
    </row>
    <row r="229" spans="1:77" ht="14.25" customHeight="1">
      <c r="A229" s="11"/>
      <c r="B229" s="11"/>
      <c r="C229" s="53"/>
      <c r="D229" s="16"/>
      <c r="E229" s="16"/>
      <c r="F229" s="16"/>
      <c r="G229" s="16"/>
      <c r="H229" s="11"/>
      <c r="I229" s="54"/>
      <c r="J229" s="54"/>
      <c r="K229" s="54"/>
      <c r="L229" s="54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</row>
    <row r="230" spans="1:77" ht="14.25" customHeight="1">
      <c r="A230" s="11"/>
      <c r="B230" s="11"/>
      <c r="C230" s="53"/>
      <c r="D230" s="16"/>
      <c r="E230" s="16"/>
      <c r="F230" s="16"/>
      <c r="G230" s="16"/>
      <c r="H230" s="11"/>
      <c r="I230" s="54"/>
      <c r="J230" s="54"/>
      <c r="K230" s="54"/>
      <c r="L230" s="54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/>
      <c r="BU230" s="11"/>
      <c r="BV230" s="11"/>
      <c r="BW230" s="11"/>
      <c r="BX230" s="11"/>
      <c r="BY230" s="11"/>
    </row>
    <row r="231" spans="1:77" ht="14.25" customHeight="1">
      <c r="A231" s="11"/>
      <c r="B231" s="11"/>
      <c r="C231" s="53"/>
      <c r="D231" s="16"/>
      <c r="E231" s="16"/>
      <c r="F231" s="16"/>
      <c r="G231" s="16"/>
      <c r="H231" s="11"/>
      <c r="I231" s="54"/>
      <c r="J231" s="54"/>
      <c r="K231" s="54"/>
      <c r="L231" s="54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11"/>
      <c r="BU231" s="11"/>
      <c r="BV231" s="11"/>
      <c r="BW231" s="11"/>
      <c r="BX231" s="11"/>
      <c r="BY231" s="11"/>
    </row>
    <row r="232" spans="1:77" ht="14.25" customHeight="1">
      <c r="A232" s="11"/>
      <c r="B232" s="11"/>
      <c r="C232" s="53"/>
      <c r="D232" s="16"/>
      <c r="E232" s="16"/>
      <c r="F232" s="16"/>
      <c r="G232" s="16"/>
      <c r="H232" s="11"/>
      <c r="I232" s="54"/>
      <c r="J232" s="54"/>
      <c r="K232" s="54"/>
      <c r="L232" s="54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11"/>
      <c r="BU232" s="11"/>
      <c r="BV232" s="11"/>
      <c r="BW232" s="11"/>
      <c r="BX232" s="11"/>
      <c r="BY232" s="11"/>
    </row>
    <row r="233" spans="1:77" ht="14.25" customHeight="1">
      <c r="A233" s="11"/>
      <c r="B233" s="11"/>
      <c r="C233" s="53"/>
      <c r="D233" s="16"/>
      <c r="E233" s="16"/>
      <c r="F233" s="16"/>
      <c r="G233" s="16"/>
      <c r="H233" s="11"/>
      <c r="I233" s="54"/>
      <c r="J233" s="54"/>
      <c r="K233" s="54"/>
      <c r="L233" s="54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  <c r="BN233" s="11"/>
      <c r="BO233" s="11"/>
      <c r="BP233" s="11"/>
      <c r="BQ233" s="11"/>
      <c r="BR233" s="11"/>
      <c r="BS233" s="11"/>
      <c r="BT233" s="11"/>
      <c r="BU233" s="11"/>
      <c r="BV233" s="11"/>
      <c r="BW233" s="11"/>
      <c r="BX233" s="11"/>
      <c r="BY233" s="11"/>
    </row>
    <row r="234" spans="1:77" ht="14.25" customHeight="1">
      <c r="A234" s="11"/>
      <c r="B234" s="11"/>
      <c r="C234" s="53"/>
      <c r="D234" s="16"/>
      <c r="E234" s="16"/>
      <c r="F234" s="16"/>
      <c r="G234" s="16"/>
      <c r="H234" s="11"/>
      <c r="I234" s="54"/>
      <c r="J234" s="54"/>
      <c r="K234" s="54"/>
      <c r="L234" s="54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  <c r="BN234" s="11"/>
      <c r="BO234" s="11"/>
      <c r="BP234" s="11"/>
      <c r="BQ234" s="11"/>
      <c r="BR234" s="11"/>
      <c r="BS234" s="11"/>
      <c r="BT234" s="11"/>
      <c r="BU234" s="11"/>
      <c r="BV234" s="11"/>
      <c r="BW234" s="11"/>
      <c r="BX234" s="11"/>
      <c r="BY234" s="11"/>
    </row>
    <row r="235" spans="1:77" ht="14.25" customHeight="1">
      <c r="A235" s="11"/>
      <c r="B235" s="11"/>
      <c r="C235" s="53"/>
      <c r="D235" s="16"/>
      <c r="E235" s="16"/>
      <c r="F235" s="16"/>
      <c r="G235" s="16"/>
      <c r="H235" s="11"/>
      <c r="I235" s="54"/>
      <c r="J235" s="54"/>
      <c r="K235" s="54"/>
      <c r="L235" s="54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  <c r="BN235" s="11"/>
      <c r="BO235" s="11"/>
      <c r="BP235" s="11"/>
      <c r="BQ235" s="11"/>
      <c r="BR235" s="11"/>
      <c r="BS235" s="11"/>
      <c r="BT235" s="11"/>
      <c r="BU235" s="11"/>
      <c r="BV235" s="11"/>
      <c r="BW235" s="11"/>
      <c r="BX235" s="11"/>
      <c r="BY235" s="11"/>
    </row>
    <row r="236" spans="1:77" ht="14.25" customHeight="1">
      <c r="A236" s="11"/>
      <c r="B236" s="11"/>
      <c r="C236" s="53"/>
      <c r="D236" s="16"/>
      <c r="E236" s="16"/>
      <c r="F236" s="16"/>
      <c r="G236" s="16"/>
      <c r="H236" s="11"/>
      <c r="I236" s="54"/>
      <c r="J236" s="54"/>
      <c r="K236" s="54"/>
      <c r="L236" s="54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  <c r="BN236" s="11"/>
      <c r="BO236" s="11"/>
      <c r="BP236" s="11"/>
      <c r="BQ236" s="11"/>
      <c r="BR236" s="11"/>
      <c r="BS236" s="11"/>
      <c r="BT236" s="11"/>
      <c r="BU236" s="11"/>
      <c r="BV236" s="11"/>
      <c r="BW236" s="11"/>
      <c r="BX236" s="11"/>
      <c r="BY236" s="11"/>
    </row>
    <row r="237" spans="1:77" ht="14.25" customHeight="1">
      <c r="A237" s="11"/>
      <c r="B237" s="11"/>
      <c r="C237" s="53"/>
      <c r="D237" s="16"/>
      <c r="E237" s="16"/>
      <c r="F237" s="16"/>
      <c r="G237" s="16"/>
      <c r="H237" s="11"/>
      <c r="I237" s="54"/>
      <c r="J237" s="54"/>
      <c r="K237" s="54"/>
      <c r="L237" s="54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  <c r="BN237" s="11"/>
      <c r="BO237" s="11"/>
      <c r="BP237" s="11"/>
      <c r="BQ237" s="11"/>
      <c r="BR237" s="11"/>
      <c r="BS237" s="11"/>
      <c r="BT237" s="11"/>
      <c r="BU237" s="11"/>
      <c r="BV237" s="11"/>
      <c r="BW237" s="11"/>
      <c r="BX237" s="11"/>
      <c r="BY237" s="11"/>
    </row>
    <row r="238" spans="1:77" ht="14.25" customHeight="1">
      <c r="A238" s="11"/>
      <c r="B238" s="11"/>
      <c r="C238" s="53"/>
      <c r="D238" s="16"/>
      <c r="E238" s="16"/>
      <c r="F238" s="16"/>
      <c r="G238" s="16"/>
      <c r="H238" s="11"/>
      <c r="I238" s="54"/>
      <c r="J238" s="54"/>
      <c r="K238" s="54"/>
      <c r="L238" s="54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  <c r="BN238" s="11"/>
      <c r="BO238" s="11"/>
      <c r="BP238" s="11"/>
      <c r="BQ238" s="11"/>
      <c r="BR238" s="11"/>
      <c r="BS238" s="11"/>
      <c r="BT238" s="11"/>
      <c r="BU238" s="11"/>
      <c r="BV238" s="11"/>
      <c r="BW238" s="11"/>
      <c r="BX238" s="11"/>
      <c r="BY238" s="11"/>
    </row>
    <row r="239" spans="1:77" ht="14.25" customHeight="1">
      <c r="A239" s="11"/>
      <c r="B239" s="11"/>
      <c r="C239" s="53"/>
      <c r="D239" s="16"/>
      <c r="E239" s="16"/>
      <c r="F239" s="16"/>
      <c r="G239" s="16"/>
      <c r="H239" s="11"/>
      <c r="I239" s="54"/>
      <c r="J239" s="54"/>
      <c r="K239" s="54"/>
      <c r="L239" s="54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11"/>
      <c r="BU239" s="11"/>
      <c r="BV239" s="11"/>
      <c r="BW239" s="11"/>
      <c r="BX239" s="11"/>
      <c r="BY239" s="11"/>
    </row>
    <row r="240" spans="1:77" ht="14.25" customHeight="1">
      <c r="A240" s="11"/>
      <c r="B240" s="11"/>
      <c r="C240" s="53"/>
      <c r="D240" s="16"/>
      <c r="E240" s="16"/>
      <c r="F240" s="16"/>
      <c r="G240" s="16"/>
      <c r="H240" s="11"/>
      <c r="I240" s="54"/>
      <c r="J240" s="54"/>
      <c r="K240" s="54"/>
      <c r="L240" s="54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11"/>
      <c r="BU240" s="11"/>
      <c r="BV240" s="11"/>
      <c r="BW240" s="11"/>
      <c r="BX240" s="11"/>
      <c r="BY240" s="11"/>
    </row>
    <row r="241" spans="1:77" ht="14.25" customHeight="1">
      <c r="A241" s="11"/>
      <c r="B241" s="11"/>
      <c r="C241" s="53"/>
      <c r="D241" s="16"/>
      <c r="E241" s="16"/>
      <c r="F241" s="16"/>
      <c r="G241" s="16"/>
      <c r="H241" s="11"/>
      <c r="I241" s="54"/>
      <c r="J241" s="54"/>
      <c r="K241" s="54"/>
      <c r="L241" s="54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11"/>
      <c r="BU241" s="11"/>
      <c r="BV241" s="11"/>
      <c r="BW241" s="11"/>
      <c r="BX241" s="11"/>
      <c r="BY241" s="11"/>
    </row>
    <row r="242" spans="1:77" ht="14.25" customHeight="1">
      <c r="A242" s="11"/>
      <c r="B242" s="11"/>
      <c r="C242" s="53"/>
      <c r="D242" s="16"/>
      <c r="E242" s="16"/>
      <c r="F242" s="16"/>
      <c r="G242" s="16"/>
      <c r="H242" s="11"/>
      <c r="I242" s="54"/>
      <c r="J242" s="54"/>
      <c r="K242" s="54"/>
      <c r="L242" s="54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11"/>
      <c r="BU242" s="11"/>
      <c r="BV242" s="11"/>
      <c r="BW242" s="11"/>
      <c r="BX242" s="11"/>
      <c r="BY242" s="11"/>
    </row>
    <row r="243" spans="1:77" ht="14.25" customHeight="1">
      <c r="A243" s="11"/>
      <c r="B243" s="11"/>
      <c r="C243" s="53"/>
      <c r="D243" s="16"/>
      <c r="E243" s="16"/>
      <c r="F243" s="16"/>
      <c r="G243" s="16"/>
      <c r="H243" s="11"/>
      <c r="I243" s="54"/>
      <c r="J243" s="54"/>
      <c r="K243" s="54"/>
      <c r="L243" s="54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  <c r="BN243" s="11"/>
      <c r="BO243" s="11"/>
      <c r="BP243" s="11"/>
      <c r="BQ243" s="11"/>
      <c r="BR243" s="11"/>
      <c r="BS243" s="11"/>
      <c r="BT243" s="11"/>
      <c r="BU243" s="11"/>
      <c r="BV243" s="11"/>
      <c r="BW243" s="11"/>
      <c r="BX243" s="11"/>
      <c r="BY243" s="11"/>
    </row>
    <row r="244" spans="1:77" ht="14.25" customHeight="1">
      <c r="A244" s="11"/>
      <c r="B244" s="11"/>
      <c r="C244" s="53"/>
      <c r="D244" s="16"/>
      <c r="E244" s="16"/>
      <c r="F244" s="16"/>
      <c r="G244" s="16"/>
      <c r="H244" s="11"/>
      <c r="I244" s="54"/>
      <c r="J244" s="54"/>
      <c r="K244" s="54"/>
      <c r="L244" s="54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/>
      <c r="BU244" s="11"/>
      <c r="BV244" s="11"/>
      <c r="BW244" s="11"/>
      <c r="BX244" s="11"/>
      <c r="BY244" s="11"/>
    </row>
    <row r="245" spans="1:77" ht="14.25" customHeight="1">
      <c r="A245" s="11"/>
      <c r="B245" s="11"/>
      <c r="C245" s="53"/>
      <c r="D245" s="16"/>
      <c r="E245" s="16"/>
      <c r="F245" s="16"/>
      <c r="G245" s="16"/>
      <c r="H245" s="11"/>
      <c r="I245" s="54"/>
      <c r="J245" s="54"/>
      <c r="K245" s="54"/>
      <c r="L245" s="54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11"/>
      <c r="BU245" s="11"/>
      <c r="BV245" s="11"/>
      <c r="BW245" s="11"/>
      <c r="BX245" s="11"/>
      <c r="BY245" s="11"/>
    </row>
    <row r="246" spans="1:77" ht="14.25" customHeight="1">
      <c r="A246" s="11"/>
      <c r="B246" s="11"/>
      <c r="C246" s="53"/>
      <c r="D246" s="16"/>
      <c r="E246" s="16"/>
      <c r="F246" s="16"/>
      <c r="G246" s="16"/>
      <c r="H246" s="11"/>
      <c r="I246" s="54"/>
      <c r="J246" s="54"/>
      <c r="K246" s="54"/>
      <c r="L246" s="54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/>
      <c r="BU246" s="11"/>
      <c r="BV246" s="11"/>
      <c r="BW246" s="11"/>
      <c r="BX246" s="11"/>
      <c r="BY246" s="11"/>
    </row>
    <row r="247" spans="1:77" ht="14.25" customHeight="1">
      <c r="A247" s="11"/>
      <c r="B247" s="11"/>
      <c r="C247" s="53"/>
      <c r="D247" s="16"/>
      <c r="E247" s="16"/>
      <c r="F247" s="16"/>
      <c r="G247" s="16"/>
      <c r="H247" s="11"/>
      <c r="I247" s="54"/>
      <c r="J247" s="54"/>
      <c r="K247" s="54"/>
      <c r="L247" s="54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11"/>
      <c r="BU247" s="11"/>
      <c r="BV247" s="11"/>
      <c r="BW247" s="11"/>
      <c r="BX247" s="11"/>
      <c r="BY247" s="11"/>
    </row>
    <row r="248" spans="1:77" ht="14.25" customHeight="1">
      <c r="A248" s="11"/>
      <c r="B248" s="11"/>
      <c r="C248" s="53"/>
      <c r="D248" s="16"/>
      <c r="E248" s="16"/>
      <c r="F248" s="16"/>
      <c r="G248" s="16"/>
      <c r="H248" s="11"/>
      <c r="I248" s="54"/>
      <c r="J248" s="54"/>
      <c r="K248" s="54"/>
      <c r="L248" s="54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/>
      <c r="BU248" s="11"/>
      <c r="BV248" s="11"/>
      <c r="BW248" s="11"/>
      <c r="BX248" s="11"/>
      <c r="BY248" s="11"/>
    </row>
    <row r="249" spans="1:77" ht="14.25" customHeight="1">
      <c r="A249" s="11"/>
      <c r="B249" s="11"/>
      <c r="C249" s="53"/>
      <c r="D249" s="16"/>
      <c r="E249" s="16"/>
      <c r="F249" s="16"/>
      <c r="G249" s="16"/>
      <c r="H249" s="11"/>
      <c r="I249" s="54"/>
      <c r="J249" s="54"/>
      <c r="K249" s="54"/>
      <c r="L249" s="54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/>
      <c r="BU249" s="11"/>
      <c r="BV249" s="11"/>
      <c r="BW249" s="11"/>
      <c r="BX249" s="11"/>
      <c r="BY249" s="11"/>
    </row>
    <row r="250" spans="1:77" ht="14.25" customHeight="1">
      <c r="A250" s="11"/>
      <c r="B250" s="11"/>
      <c r="C250" s="53"/>
      <c r="D250" s="16"/>
      <c r="E250" s="16"/>
      <c r="F250" s="16"/>
      <c r="G250" s="16"/>
      <c r="H250" s="11"/>
      <c r="I250" s="54"/>
      <c r="J250" s="54"/>
      <c r="K250" s="54"/>
      <c r="L250" s="54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</row>
    <row r="251" spans="1:77" ht="14.25" customHeight="1">
      <c r="A251" s="11"/>
      <c r="B251" s="11"/>
      <c r="C251" s="53"/>
      <c r="D251" s="16"/>
      <c r="E251" s="16"/>
      <c r="F251" s="16"/>
      <c r="G251" s="16"/>
      <c r="H251" s="11"/>
      <c r="I251" s="54"/>
      <c r="J251" s="54"/>
      <c r="K251" s="54"/>
      <c r="L251" s="54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11"/>
      <c r="BU251" s="11"/>
      <c r="BV251" s="11"/>
      <c r="BW251" s="11"/>
      <c r="BX251" s="11"/>
      <c r="BY251" s="11"/>
    </row>
    <row r="252" spans="1:77" ht="14.25" customHeight="1">
      <c r="A252" s="11"/>
      <c r="B252" s="11"/>
      <c r="C252" s="53"/>
      <c r="D252" s="16"/>
      <c r="E252" s="16"/>
      <c r="F252" s="16"/>
      <c r="G252" s="16"/>
      <c r="H252" s="11"/>
      <c r="I252" s="54"/>
      <c r="J252" s="54"/>
      <c r="K252" s="54"/>
      <c r="L252" s="54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/>
      <c r="BU252" s="11"/>
      <c r="BV252" s="11"/>
      <c r="BW252" s="11"/>
      <c r="BX252" s="11"/>
      <c r="BY252" s="11"/>
    </row>
    <row r="253" spans="1:77" ht="14.25" customHeight="1">
      <c r="A253" s="11"/>
      <c r="B253" s="11"/>
      <c r="C253" s="53"/>
      <c r="D253" s="16"/>
      <c r="E253" s="16"/>
      <c r="F253" s="16"/>
      <c r="G253" s="16"/>
      <c r="H253" s="11"/>
      <c r="I253" s="54"/>
      <c r="J253" s="54"/>
      <c r="K253" s="54"/>
      <c r="L253" s="54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/>
      <c r="BU253" s="11"/>
      <c r="BV253" s="11"/>
      <c r="BW253" s="11"/>
      <c r="BX253" s="11"/>
      <c r="BY253" s="11"/>
    </row>
    <row r="254" spans="1:77" ht="14.25" customHeight="1">
      <c r="A254" s="11"/>
      <c r="B254" s="11"/>
      <c r="C254" s="53"/>
      <c r="D254" s="16"/>
      <c r="E254" s="16"/>
      <c r="F254" s="16"/>
      <c r="G254" s="16"/>
      <c r="H254" s="11"/>
      <c r="I254" s="54"/>
      <c r="J254" s="54"/>
      <c r="K254" s="54"/>
      <c r="L254" s="54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/>
      <c r="BU254" s="11"/>
      <c r="BV254" s="11"/>
      <c r="BW254" s="11"/>
      <c r="BX254" s="11"/>
      <c r="BY254" s="11"/>
    </row>
    <row r="255" spans="1:77" ht="14.25" customHeight="1">
      <c r="A255" s="11"/>
      <c r="B255" s="11"/>
      <c r="C255" s="53"/>
      <c r="D255" s="16"/>
      <c r="E255" s="16"/>
      <c r="F255" s="16"/>
      <c r="G255" s="16"/>
      <c r="H255" s="11"/>
      <c r="I255" s="54"/>
      <c r="J255" s="54"/>
      <c r="K255" s="54"/>
      <c r="L255" s="54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/>
      <c r="BU255" s="11"/>
      <c r="BV255" s="11"/>
      <c r="BW255" s="11"/>
      <c r="BX255" s="11"/>
      <c r="BY255" s="11"/>
    </row>
    <row r="256" spans="1:77" ht="14.25" customHeight="1">
      <c r="A256" s="11"/>
      <c r="B256" s="11"/>
      <c r="C256" s="53"/>
      <c r="D256" s="16"/>
      <c r="E256" s="16"/>
      <c r="F256" s="16"/>
      <c r="G256" s="16"/>
      <c r="H256" s="11"/>
      <c r="I256" s="54"/>
      <c r="J256" s="54"/>
      <c r="K256" s="54"/>
      <c r="L256" s="54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11"/>
      <c r="BU256" s="11"/>
      <c r="BV256" s="11"/>
      <c r="BW256" s="11"/>
      <c r="BX256" s="11"/>
      <c r="BY256" s="11"/>
    </row>
    <row r="257" spans="1:77" ht="14.25" customHeight="1">
      <c r="A257" s="11"/>
      <c r="B257" s="11"/>
      <c r="C257" s="53"/>
      <c r="D257" s="16"/>
      <c r="E257" s="16"/>
      <c r="F257" s="16"/>
      <c r="G257" s="16"/>
      <c r="H257" s="11"/>
      <c r="I257" s="54"/>
      <c r="J257" s="54"/>
      <c r="K257" s="54"/>
      <c r="L257" s="54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/>
      <c r="BU257" s="11"/>
      <c r="BV257" s="11"/>
      <c r="BW257" s="11"/>
      <c r="BX257" s="11"/>
      <c r="BY257" s="11"/>
    </row>
    <row r="258" spans="1:77" ht="14.25" customHeight="1">
      <c r="A258" s="11"/>
      <c r="B258" s="11"/>
      <c r="C258" s="53"/>
      <c r="D258" s="16"/>
      <c r="E258" s="16"/>
      <c r="F258" s="16"/>
      <c r="G258" s="16"/>
      <c r="H258" s="11"/>
      <c r="I258" s="54"/>
      <c r="J258" s="54"/>
      <c r="K258" s="54"/>
      <c r="L258" s="54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  <c r="BN258" s="11"/>
      <c r="BO258" s="11"/>
      <c r="BP258" s="11"/>
      <c r="BQ258" s="11"/>
      <c r="BR258" s="11"/>
      <c r="BS258" s="11"/>
      <c r="BT258" s="11"/>
      <c r="BU258" s="11"/>
      <c r="BV258" s="11"/>
      <c r="BW258" s="11"/>
      <c r="BX258" s="11"/>
      <c r="BY258" s="11"/>
    </row>
    <row r="259" spans="1:77" ht="14.25" customHeight="1">
      <c r="A259" s="11"/>
      <c r="B259" s="11"/>
      <c r="C259" s="53"/>
      <c r="D259" s="16"/>
      <c r="E259" s="16"/>
      <c r="F259" s="16"/>
      <c r="G259" s="16"/>
      <c r="H259" s="11"/>
      <c r="I259" s="54"/>
      <c r="J259" s="54"/>
      <c r="K259" s="54"/>
      <c r="L259" s="54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/>
      <c r="BU259" s="11"/>
      <c r="BV259" s="11"/>
      <c r="BW259" s="11"/>
      <c r="BX259" s="11"/>
      <c r="BY259" s="11"/>
    </row>
    <row r="260" spans="1:77" ht="14.25" customHeight="1">
      <c r="A260" s="11"/>
      <c r="B260" s="11"/>
      <c r="C260" s="53"/>
      <c r="D260" s="16"/>
      <c r="E260" s="16"/>
      <c r="F260" s="16"/>
      <c r="G260" s="16"/>
      <c r="H260" s="11"/>
      <c r="I260" s="54"/>
      <c r="J260" s="54"/>
      <c r="K260" s="54"/>
      <c r="L260" s="54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11"/>
      <c r="BU260" s="11"/>
      <c r="BV260" s="11"/>
      <c r="BW260" s="11"/>
      <c r="BX260" s="11"/>
      <c r="BY260" s="11"/>
    </row>
    <row r="261" spans="1:77" ht="14.25" customHeight="1">
      <c r="A261" s="11"/>
      <c r="B261" s="11"/>
      <c r="C261" s="53"/>
      <c r="D261" s="16"/>
      <c r="E261" s="16"/>
      <c r="F261" s="16"/>
      <c r="G261" s="16"/>
      <c r="H261" s="11"/>
      <c r="I261" s="54"/>
      <c r="J261" s="54"/>
      <c r="K261" s="54"/>
      <c r="L261" s="54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/>
      <c r="BU261" s="11"/>
      <c r="BV261" s="11"/>
      <c r="BW261" s="11"/>
      <c r="BX261" s="11"/>
      <c r="BY261" s="11"/>
    </row>
    <row r="262" spans="1:77" ht="14.25" customHeight="1">
      <c r="A262" s="11"/>
      <c r="B262" s="11"/>
      <c r="C262" s="53"/>
      <c r="D262" s="16"/>
      <c r="E262" s="16"/>
      <c r="F262" s="16"/>
      <c r="G262" s="16"/>
      <c r="H262" s="11"/>
      <c r="I262" s="54"/>
      <c r="J262" s="54"/>
      <c r="K262" s="54"/>
      <c r="L262" s="54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  <c r="BN262" s="11"/>
      <c r="BO262" s="11"/>
      <c r="BP262" s="11"/>
      <c r="BQ262" s="11"/>
      <c r="BR262" s="11"/>
      <c r="BS262" s="11"/>
      <c r="BT262" s="11"/>
      <c r="BU262" s="11"/>
      <c r="BV262" s="11"/>
      <c r="BW262" s="11"/>
      <c r="BX262" s="11"/>
      <c r="BY262" s="11"/>
    </row>
    <row r="263" spans="1:77" ht="14.25" customHeight="1">
      <c r="A263" s="11"/>
      <c r="B263" s="11"/>
      <c r="C263" s="53"/>
      <c r="D263" s="16"/>
      <c r="E263" s="16"/>
      <c r="F263" s="16"/>
      <c r="G263" s="16"/>
      <c r="H263" s="11"/>
      <c r="I263" s="54"/>
      <c r="J263" s="54"/>
      <c r="K263" s="54"/>
      <c r="L263" s="54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/>
      <c r="BU263" s="11"/>
      <c r="BV263" s="11"/>
      <c r="BW263" s="11"/>
      <c r="BX263" s="11"/>
      <c r="BY263" s="11"/>
    </row>
    <row r="264" spans="1:77" ht="14.25" customHeight="1">
      <c r="A264" s="11"/>
      <c r="B264" s="11"/>
      <c r="C264" s="53"/>
      <c r="D264" s="16"/>
      <c r="E264" s="16"/>
      <c r="F264" s="16"/>
      <c r="G264" s="16"/>
      <c r="H264" s="11"/>
      <c r="I264" s="54"/>
      <c r="J264" s="54"/>
      <c r="K264" s="54"/>
      <c r="L264" s="54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  <c r="BN264" s="11"/>
      <c r="BO264" s="11"/>
      <c r="BP264" s="11"/>
      <c r="BQ264" s="11"/>
      <c r="BR264" s="11"/>
      <c r="BS264" s="11"/>
      <c r="BT264" s="11"/>
      <c r="BU264" s="11"/>
      <c r="BV264" s="11"/>
      <c r="BW264" s="11"/>
      <c r="BX264" s="11"/>
      <c r="BY264" s="11"/>
    </row>
    <row r="265" spans="1:77" ht="14.25" customHeight="1">
      <c r="A265" s="11"/>
      <c r="B265" s="11"/>
      <c r="C265" s="53"/>
      <c r="D265" s="16"/>
      <c r="E265" s="16"/>
      <c r="F265" s="16"/>
      <c r="G265" s="16"/>
      <c r="H265" s="11"/>
      <c r="I265" s="54"/>
      <c r="J265" s="54"/>
      <c r="K265" s="54"/>
      <c r="L265" s="54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</row>
    <row r="266" spans="1:77" ht="14.25" customHeight="1">
      <c r="A266" s="11"/>
      <c r="B266" s="11"/>
      <c r="C266" s="53"/>
      <c r="D266" s="16"/>
      <c r="E266" s="16"/>
      <c r="F266" s="16"/>
      <c r="G266" s="16"/>
      <c r="H266" s="11"/>
      <c r="I266" s="54"/>
      <c r="J266" s="54"/>
      <c r="K266" s="54"/>
      <c r="L266" s="54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  <c r="BN266" s="11"/>
      <c r="BO266" s="11"/>
      <c r="BP266" s="11"/>
      <c r="BQ266" s="11"/>
      <c r="BR266" s="11"/>
      <c r="BS266" s="11"/>
      <c r="BT266" s="11"/>
      <c r="BU266" s="11"/>
      <c r="BV266" s="11"/>
      <c r="BW266" s="11"/>
      <c r="BX266" s="11"/>
      <c r="BY266" s="11"/>
    </row>
    <row r="267" spans="1:77" ht="14.25" customHeight="1">
      <c r="A267" s="11"/>
      <c r="B267" s="11"/>
      <c r="C267" s="53"/>
      <c r="D267" s="16"/>
      <c r="E267" s="16"/>
      <c r="F267" s="16"/>
      <c r="G267" s="16"/>
      <c r="H267" s="11"/>
      <c r="I267" s="54"/>
      <c r="J267" s="54"/>
      <c r="K267" s="54"/>
      <c r="L267" s="54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/>
      <c r="BU267" s="11"/>
      <c r="BV267" s="11"/>
      <c r="BW267" s="11"/>
      <c r="BX267" s="11"/>
      <c r="BY267" s="11"/>
    </row>
    <row r="268" spans="1:77" ht="14.25" customHeight="1">
      <c r="A268" s="11"/>
      <c r="B268" s="11"/>
      <c r="C268" s="53"/>
      <c r="D268" s="16"/>
      <c r="E268" s="16"/>
      <c r="F268" s="16"/>
      <c r="G268" s="16"/>
      <c r="H268" s="11"/>
      <c r="I268" s="54"/>
      <c r="J268" s="54"/>
      <c r="K268" s="54"/>
      <c r="L268" s="54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  <c r="BN268" s="11"/>
      <c r="BO268" s="11"/>
      <c r="BP268" s="11"/>
      <c r="BQ268" s="11"/>
      <c r="BR268" s="11"/>
      <c r="BS268" s="11"/>
      <c r="BT268" s="11"/>
      <c r="BU268" s="11"/>
      <c r="BV268" s="11"/>
      <c r="BW268" s="11"/>
      <c r="BX268" s="11"/>
      <c r="BY268" s="11"/>
    </row>
    <row r="269" spans="1:77" ht="14.25" customHeight="1">
      <c r="A269" s="11"/>
      <c r="B269" s="11"/>
      <c r="C269" s="53"/>
      <c r="D269" s="16"/>
      <c r="E269" s="16"/>
      <c r="F269" s="16"/>
      <c r="G269" s="16"/>
      <c r="H269" s="11"/>
      <c r="I269" s="54"/>
      <c r="J269" s="54"/>
      <c r="K269" s="54"/>
      <c r="L269" s="54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11"/>
      <c r="BU269" s="11"/>
      <c r="BV269" s="11"/>
      <c r="BW269" s="11"/>
      <c r="BX269" s="11"/>
      <c r="BY269" s="11"/>
    </row>
    <row r="270" spans="1:77" ht="14.25" customHeight="1">
      <c r="A270" s="11"/>
      <c r="B270" s="11"/>
      <c r="C270" s="53"/>
      <c r="D270" s="16"/>
      <c r="E270" s="16"/>
      <c r="F270" s="16"/>
      <c r="G270" s="16"/>
      <c r="H270" s="11"/>
      <c r="I270" s="54"/>
      <c r="J270" s="54"/>
      <c r="K270" s="54"/>
      <c r="L270" s="54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11"/>
      <c r="BU270" s="11"/>
      <c r="BV270" s="11"/>
      <c r="BW270" s="11"/>
      <c r="BX270" s="11"/>
      <c r="BY270" s="11"/>
    </row>
    <row r="271" spans="1:77" ht="14.25" customHeight="1">
      <c r="A271" s="11"/>
      <c r="B271" s="11"/>
      <c r="C271" s="53"/>
      <c r="D271" s="16"/>
      <c r="E271" s="16"/>
      <c r="F271" s="16"/>
      <c r="G271" s="16"/>
      <c r="H271" s="11"/>
      <c r="I271" s="54"/>
      <c r="J271" s="54"/>
      <c r="K271" s="54"/>
      <c r="L271" s="54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11"/>
      <c r="BU271" s="11"/>
      <c r="BV271" s="11"/>
      <c r="BW271" s="11"/>
      <c r="BX271" s="11"/>
      <c r="BY271" s="11"/>
    </row>
    <row r="272" spans="1:77" ht="14.25" customHeight="1">
      <c r="A272" s="11"/>
      <c r="B272" s="11"/>
      <c r="C272" s="53"/>
      <c r="D272" s="16"/>
      <c r="E272" s="16"/>
      <c r="F272" s="16"/>
      <c r="G272" s="16"/>
      <c r="H272" s="11"/>
      <c r="I272" s="54"/>
      <c r="J272" s="54"/>
      <c r="K272" s="54"/>
      <c r="L272" s="54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  <c r="BN272" s="11"/>
      <c r="BO272" s="11"/>
      <c r="BP272" s="11"/>
      <c r="BQ272" s="11"/>
      <c r="BR272" s="11"/>
      <c r="BS272" s="11"/>
      <c r="BT272" s="11"/>
      <c r="BU272" s="11"/>
      <c r="BV272" s="11"/>
      <c r="BW272" s="11"/>
      <c r="BX272" s="11"/>
      <c r="BY272" s="11"/>
    </row>
    <row r="273" spans="1:77" ht="14.25" customHeight="1">
      <c r="A273" s="11"/>
      <c r="B273" s="11"/>
      <c r="C273" s="53"/>
      <c r="D273" s="16"/>
      <c r="E273" s="16"/>
      <c r="F273" s="16"/>
      <c r="G273" s="16"/>
      <c r="H273" s="11"/>
      <c r="I273" s="54"/>
      <c r="J273" s="54"/>
      <c r="K273" s="54"/>
      <c r="L273" s="54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/>
      <c r="BU273" s="11"/>
      <c r="BV273" s="11"/>
      <c r="BW273" s="11"/>
      <c r="BX273" s="11"/>
      <c r="BY273" s="11"/>
    </row>
    <row r="274" spans="1:77" ht="14.25" customHeight="1">
      <c r="A274" s="11"/>
      <c r="B274" s="11"/>
      <c r="C274" s="53"/>
      <c r="D274" s="16"/>
      <c r="E274" s="16"/>
      <c r="F274" s="16"/>
      <c r="G274" s="16"/>
      <c r="H274" s="11"/>
      <c r="I274" s="54"/>
      <c r="J274" s="54"/>
      <c r="K274" s="54"/>
      <c r="L274" s="54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  <c r="BN274" s="11"/>
      <c r="BO274" s="11"/>
      <c r="BP274" s="11"/>
      <c r="BQ274" s="11"/>
      <c r="BR274" s="11"/>
      <c r="BS274" s="11"/>
      <c r="BT274" s="11"/>
      <c r="BU274" s="11"/>
      <c r="BV274" s="11"/>
      <c r="BW274" s="11"/>
      <c r="BX274" s="11"/>
      <c r="BY274" s="11"/>
    </row>
    <row r="275" spans="1:77" ht="14.25" customHeight="1">
      <c r="A275" s="11"/>
      <c r="B275" s="11"/>
      <c r="C275" s="53"/>
      <c r="D275" s="16"/>
      <c r="E275" s="16"/>
      <c r="F275" s="16"/>
      <c r="G275" s="16"/>
      <c r="H275" s="11"/>
      <c r="I275" s="54"/>
      <c r="J275" s="54"/>
      <c r="K275" s="54"/>
      <c r="L275" s="54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/>
      <c r="BU275" s="11"/>
      <c r="BV275" s="11"/>
      <c r="BW275" s="11"/>
      <c r="BX275" s="11"/>
      <c r="BY275" s="11"/>
    </row>
    <row r="276" spans="1:77" ht="14.25" customHeight="1">
      <c r="A276" s="11"/>
      <c r="B276" s="11"/>
      <c r="C276" s="53"/>
      <c r="D276" s="16"/>
      <c r="E276" s="16"/>
      <c r="F276" s="16"/>
      <c r="G276" s="16"/>
      <c r="H276" s="11"/>
      <c r="I276" s="54"/>
      <c r="J276" s="54"/>
      <c r="K276" s="54"/>
      <c r="L276" s="54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  <c r="BN276" s="11"/>
      <c r="BO276" s="11"/>
      <c r="BP276" s="11"/>
      <c r="BQ276" s="11"/>
      <c r="BR276" s="11"/>
      <c r="BS276" s="11"/>
      <c r="BT276" s="11"/>
      <c r="BU276" s="11"/>
      <c r="BV276" s="11"/>
      <c r="BW276" s="11"/>
      <c r="BX276" s="11"/>
      <c r="BY276" s="11"/>
    </row>
    <row r="277" spans="1:77" ht="14.25" customHeight="1">
      <c r="A277" s="11"/>
      <c r="B277" s="11"/>
      <c r="C277" s="53"/>
      <c r="D277" s="16"/>
      <c r="E277" s="16"/>
      <c r="F277" s="16"/>
      <c r="G277" s="16"/>
      <c r="H277" s="11"/>
      <c r="I277" s="54"/>
      <c r="J277" s="54"/>
      <c r="K277" s="54"/>
      <c r="L277" s="54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11"/>
      <c r="BU277" s="11"/>
      <c r="BV277" s="11"/>
      <c r="BW277" s="11"/>
      <c r="BX277" s="11"/>
      <c r="BY277" s="11"/>
    </row>
    <row r="278" spans="1:77" ht="14.25" customHeight="1">
      <c r="A278" s="11"/>
      <c r="B278" s="11"/>
      <c r="C278" s="53"/>
      <c r="D278" s="16"/>
      <c r="E278" s="16"/>
      <c r="F278" s="16"/>
      <c r="G278" s="16"/>
      <c r="H278" s="11"/>
      <c r="I278" s="54"/>
      <c r="J278" s="54"/>
      <c r="K278" s="54"/>
      <c r="L278" s="54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/>
      <c r="BU278" s="11"/>
      <c r="BV278" s="11"/>
      <c r="BW278" s="11"/>
      <c r="BX278" s="11"/>
      <c r="BY278" s="11"/>
    </row>
    <row r="279" spans="1:77" ht="14.25" customHeight="1">
      <c r="A279" s="11"/>
      <c r="B279" s="11"/>
      <c r="C279" s="53"/>
      <c r="D279" s="16"/>
      <c r="E279" s="16"/>
      <c r="F279" s="16"/>
      <c r="G279" s="16"/>
      <c r="H279" s="11"/>
      <c r="I279" s="54"/>
      <c r="J279" s="54"/>
      <c r="K279" s="54"/>
      <c r="L279" s="54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/>
      <c r="BU279" s="11"/>
      <c r="BV279" s="11"/>
      <c r="BW279" s="11"/>
      <c r="BX279" s="11"/>
      <c r="BY279" s="11"/>
    </row>
    <row r="280" spans="1:77" ht="14.25" customHeight="1">
      <c r="A280" s="11"/>
      <c r="B280" s="11"/>
      <c r="C280" s="53"/>
      <c r="D280" s="16"/>
      <c r="E280" s="16"/>
      <c r="F280" s="16"/>
      <c r="G280" s="16"/>
      <c r="H280" s="11"/>
      <c r="I280" s="54"/>
      <c r="J280" s="54"/>
      <c r="K280" s="54"/>
      <c r="L280" s="54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11"/>
      <c r="BU280" s="11"/>
      <c r="BV280" s="11"/>
      <c r="BW280" s="11"/>
      <c r="BX280" s="11"/>
      <c r="BY280" s="11"/>
    </row>
    <row r="281" spans="1:77" ht="14.25" customHeight="1">
      <c r="A281" s="11"/>
      <c r="B281" s="11"/>
      <c r="C281" s="53"/>
      <c r="D281" s="16"/>
      <c r="E281" s="16"/>
      <c r="F281" s="16"/>
      <c r="G281" s="16"/>
      <c r="H281" s="11"/>
      <c r="I281" s="54"/>
      <c r="J281" s="54"/>
      <c r="K281" s="54"/>
      <c r="L281" s="54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  <c r="BN281" s="11"/>
      <c r="BO281" s="11"/>
      <c r="BP281" s="11"/>
      <c r="BQ281" s="11"/>
      <c r="BR281" s="11"/>
      <c r="BS281" s="11"/>
      <c r="BT281" s="11"/>
      <c r="BU281" s="11"/>
      <c r="BV281" s="11"/>
      <c r="BW281" s="11"/>
      <c r="BX281" s="11"/>
      <c r="BY281" s="11"/>
    </row>
    <row r="282" spans="1:77" ht="14.25" customHeight="1">
      <c r="A282" s="11"/>
      <c r="B282" s="11"/>
      <c r="C282" s="53"/>
      <c r="D282" s="16"/>
      <c r="E282" s="16"/>
      <c r="F282" s="16"/>
      <c r="G282" s="16"/>
      <c r="H282" s="11"/>
      <c r="I282" s="54"/>
      <c r="J282" s="54"/>
      <c r="K282" s="54"/>
      <c r="L282" s="54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/>
      <c r="BU282" s="11"/>
      <c r="BV282" s="11"/>
      <c r="BW282" s="11"/>
      <c r="BX282" s="11"/>
      <c r="BY282" s="11"/>
    </row>
    <row r="283" spans="1:77" ht="14.25" customHeight="1">
      <c r="A283" s="11"/>
      <c r="B283" s="11"/>
      <c r="C283" s="53"/>
      <c r="D283" s="16"/>
      <c r="E283" s="16"/>
      <c r="F283" s="16"/>
      <c r="G283" s="16"/>
      <c r="H283" s="11"/>
      <c r="I283" s="54"/>
      <c r="J283" s="54"/>
      <c r="K283" s="54"/>
      <c r="L283" s="54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/>
      <c r="BU283" s="11"/>
      <c r="BV283" s="11"/>
      <c r="BW283" s="11"/>
      <c r="BX283" s="11"/>
      <c r="BY283" s="11"/>
    </row>
    <row r="284" spans="1:77" ht="14.25" customHeight="1">
      <c r="A284" s="11"/>
      <c r="B284" s="11"/>
      <c r="C284" s="53"/>
      <c r="D284" s="16"/>
      <c r="E284" s="16"/>
      <c r="F284" s="16"/>
      <c r="G284" s="16"/>
      <c r="H284" s="11"/>
      <c r="I284" s="54"/>
      <c r="J284" s="54"/>
      <c r="K284" s="54"/>
      <c r="L284" s="54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  <c r="BN284" s="11"/>
      <c r="BO284" s="11"/>
      <c r="BP284" s="11"/>
      <c r="BQ284" s="11"/>
      <c r="BR284" s="11"/>
      <c r="BS284" s="11"/>
      <c r="BT284" s="11"/>
      <c r="BU284" s="11"/>
      <c r="BV284" s="11"/>
      <c r="BW284" s="11"/>
      <c r="BX284" s="11"/>
      <c r="BY284" s="11"/>
    </row>
    <row r="285" spans="1:77" ht="14.25" customHeight="1">
      <c r="A285" s="11"/>
      <c r="B285" s="11"/>
      <c r="C285" s="53"/>
      <c r="D285" s="16"/>
      <c r="E285" s="16"/>
      <c r="F285" s="16"/>
      <c r="G285" s="16"/>
      <c r="H285" s="11"/>
      <c r="I285" s="54"/>
      <c r="J285" s="54"/>
      <c r="K285" s="54"/>
      <c r="L285" s="54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/>
      <c r="BU285" s="11"/>
      <c r="BV285" s="11"/>
      <c r="BW285" s="11"/>
      <c r="BX285" s="11"/>
      <c r="BY285" s="11"/>
    </row>
    <row r="286" spans="1:77" ht="14.25" customHeight="1">
      <c r="A286" s="11"/>
      <c r="B286" s="11"/>
      <c r="C286" s="53"/>
      <c r="D286" s="16"/>
      <c r="E286" s="16"/>
      <c r="F286" s="16"/>
      <c r="G286" s="16"/>
      <c r="H286" s="11"/>
      <c r="I286" s="54"/>
      <c r="J286" s="54"/>
      <c r="K286" s="54"/>
      <c r="L286" s="54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  <c r="BN286" s="11"/>
      <c r="BO286" s="11"/>
      <c r="BP286" s="11"/>
      <c r="BQ286" s="11"/>
      <c r="BR286" s="11"/>
      <c r="BS286" s="11"/>
      <c r="BT286" s="11"/>
      <c r="BU286" s="11"/>
      <c r="BV286" s="11"/>
      <c r="BW286" s="11"/>
      <c r="BX286" s="11"/>
      <c r="BY286" s="11"/>
    </row>
    <row r="287" spans="1:77" ht="14.25" customHeight="1">
      <c r="A287" s="11"/>
      <c r="B287" s="11"/>
      <c r="C287" s="53"/>
      <c r="D287" s="16"/>
      <c r="E287" s="16"/>
      <c r="F287" s="16"/>
      <c r="G287" s="16"/>
      <c r="H287" s="11"/>
      <c r="I287" s="54"/>
      <c r="J287" s="54"/>
      <c r="K287" s="54"/>
      <c r="L287" s="54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/>
      <c r="BU287" s="11"/>
      <c r="BV287" s="11"/>
      <c r="BW287" s="11"/>
      <c r="BX287" s="11"/>
      <c r="BY287" s="11"/>
    </row>
    <row r="288" spans="1:77" ht="14.25" customHeight="1">
      <c r="A288" s="11"/>
      <c r="B288" s="11"/>
      <c r="C288" s="53"/>
      <c r="D288" s="16"/>
      <c r="E288" s="16"/>
      <c r="F288" s="16"/>
      <c r="G288" s="16"/>
      <c r="H288" s="11"/>
      <c r="I288" s="54"/>
      <c r="J288" s="54"/>
      <c r="K288" s="54"/>
      <c r="L288" s="54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/>
      <c r="BU288" s="11"/>
      <c r="BV288" s="11"/>
      <c r="BW288" s="11"/>
      <c r="BX288" s="11"/>
      <c r="BY288" s="11"/>
    </row>
    <row r="289" spans="1:77" ht="14.25" customHeight="1">
      <c r="A289" s="11"/>
      <c r="B289" s="11"/>
      <c r="C289" s="53"/>
      <c r="D289" s="16"/>
      <c r="E289" s="16"/>
      <c r="F289" s="16"/>
      <c r="G289" s="16"/>
      <c r="H289" s="11"/>
      <c r="I289" s="54"/>
      <c r="J289" s="54"/>
      <c r="K289" s="54"/>
      <c r="L289" s="54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/>
      <c r="BU289" s="11"/>
      <c r="BV289" s="11"/>
      <c r="BW289" s="11"/>
      <c r="BX289" s="11"/>
      <c r="BY289" s="11"/>
    </row>
    <row r="290" spans="1:77" ht="14.25" customHeight="1">
      <c r="A290" s="11"/>
      <c r="B290" s="11"/>
      <c r="C290" s="53"/>
      <c r="D290" s="16"/>
      <c r="E290" s="16"/>
      <c r="F290" s="16"/>
      <c r="G290" s="16"/>
      <c r="H290" s="11"/>
      <c r="I290" s="54"/>
      <c r="J290" s="54"/>
      <c r="K290" s="54"/>
      <c r="L290" s="54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  <c r="BN290" s="11"/>
      <c r="BO290" s="11"/>
      <c r="BP290" s="11"/>
      <c r="BQ290" s="11"/>
      <c r="BR290" s="11"/>
      <c r="BS290" s="11"/>
      <c r="BT290" s="11"/>
      <c r="BU290" s="11"/>
      <c r="BV290" s="11"/>
      <c r="BW290" s="11"/>
      <c r="BX290" s="11"/>
      <c r="BY290" s="11"/>
    </row>
    <row r="291" spans="1:77" ht="14.25" customHeight="1">
      <c r="A291" s="11"/>
      <c r="B291" s="11"/>
      <c r="C291" s="53"/>
      <c r="D291" s="16"/>
      <c r="E291" s="16"/>
      <c r="F291" s="16"/>
      <c r="G291" s="16"/>
      <c r="H291" s="11"/>
      <c r="I291" s="54"/>
      <c r="J291" s="54"/>
      <c r="K291" s="54"/>
      <c r="L291" s="54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  <c r="BN291" s="11"/>
      <c r="BO291" s="11"/>
      <c r="BP291" s="11"/>
      <c r="BQ291" s="11"/>
      <c r="BR291" s="11"/>
      <c r="BS291" s="11"/>
      <c r="BT291" s="11"/>
      <c r="BU291" s="11"/>
      <c r="BV291" s="11"/>
      <c r="BW291" s="11"/>
      <c r="BX291" s="11"/>
      <c r="BY291" s="11"/>
    </row>
    <row r="292" spans="1:77" ht="14.25" customHeight="1">
      <c r="A292" s="11"/>
      <c r="B292" s="11"/>
      <c r="C292" s="53"/>
      <c r="D292" s="16"/>
      <c r="E292" s="16"/>
      <c r="F292" s="16"/>
      <c r="G292" s="16"/>
      <c r="H292" s="11"/>
      <c r="I292" s="54"/>
      <c r="J292" s="54"/>
      <c r="K292" s="54"/>
      <c r="L292" s="54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  <c r="BN292" s="11"/>
      <c r="BO292" s="11"/>
      <c r="BP292" s="11"/>
      <c r="BQ292" s="11"/>
      <c r="BR292" s="11"/>
      <c r="BS292" s="11"/>
      <c r="BT292" s="11"/>
      <c r="BU292" s="11"/>
      <c r="BV292" s="11"/>
      <c r="BW292" s="11"/>
      <c r="BX292" s="11"/>
      <c r="BY292" s="11"/>
    </row>
    <row r="293" spans="1:77" ht="14.25" customHeight="1">
      <c r="A293" s="11"/>
      <c r="B293" s="11"/>
      <c r="C293" s="53"/>
      <c r="D293" s="16"/>
      <c r="E293" s="16"/>
      <c r="F293" s="16"/>
      <c r="G293" s="16"/>
      <c r="H293" s="11"/>
      <c r="I293" s="54"/>
      <c r="J293" s="54"/>
      <c r="K293" s="54"/>
      <c r="L293" s="54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/>
      <c r="BU293" s="11"/>
      <c r="BV293" s="11"/>
      <c r="BW293" s="11"/>
      <c r="BX293" s="11"/>
      <c r="BY293" s="11"/>
    </row>
    <row r="294" spans="1:77" ht="14.25" customHeight="1">
      <c r="A294" s="11"/>
      <c r="B294" s="11"/>
      <c r="C294" s="53"/>
      <c r="D294" s="16"/>
      <c r="E294" s="16"/>
      <c r="F294" s="16"/>
      <c r="G294" s="16"/>
      <c r="H294" s="11"/>
      <c r="I294" s="54"/>
      <c r="J294" s="54"/>
      <c r="K294" s="54"/>
      <c r="L294" s="54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  <c r="BN294" s="11"/>
      <c r="BO294" s="11"/>
      <c r="BP294" s="11"/>
      <c r="BQ294" s="11"/>
      <c r="BR294" s="11"/>
      <c r="BS294" s="11"/>
      <c r="BT294" s="11"/>
      <c r="BU294" s="11"/>
      <c r="BV294" s="11"/>
      <c r="BW294" s="11"/>
      <c r="BX294" s="11"/>
      <c r="BY294" s="11"/>
    </row>
    <row r="295" spans="1:77" ht="14.25" customHeight="1">
      <c r="A295" s="11"/>
      <c r="B295" s="11"/>
      <c r="C295" s="53"/>
      <c r="D295" s="16"/>
      <c r="E295" s="16"/>
      <c r="F295" s="16"/>
      <c r="G295" s="16"/>
      <c r="H295" s="11"/>
      <c r="I295" s="54"/>
      <c r="J295" s="54"/>
      <c r="K295" s="54"/>
      <c r="L295" s="54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  <c r="BN295" s="11"/>
      <c r="BO295" s="11"/>
      <c r="BP295" s="11"/>
      <c r="BQ295" s="11"/>
      <c r="BR295" s="11"/>
      <c r="BS295" s="11"/>
      <c r="BT295" s="11"/>
      <c r="BU295" s="11"/>
      <c r="BV295" s="11"/>
      <c r="BW295" s="11"/>
      <c r="BX295" s="11"/>
      <c r="BY295" s="11"/>
    </row>
    <row r="296" spans="1:77" ht="14.25" customHeight="1">
      <c r="A296" s="11"/>
      <c r="B296" s="11"/>
      <c r="C296" s="53"/>
      <c r="D296" s="16"/>
      <c r="E296" s="16"/>
      <c r="F296" s="16"/>
      <c r="G296" s="16"/>
      <c r="H296" s="11"/>
      <c r="I296" s="54"/>
      <c r="J296" s="54"/>
      <c r="K296" s="54"/>
      <c r="L296" s="54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  <c r="BN296" s="11"/>
      <c r="BO296" s="11"/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</row>
    <row r="297" spans="1:77" ht="14.25" customHeight="1">
      <c r="A297" s="11"/>
      <c r="B297" s="11"/>
      <c r="C297" s="53"/>
      <c r="D297" s="16"/>
      <c r="E297" s="16"/>
      <c r="F297" s="16"/>
      <c r="G297" s="16"/>
      <c r="H297" s="11"/>
      <c r="I297" s="54"/>
      <c r="J297" s="54"/>
      <c r="K297" s="54"/>
      <c r="L297" s="54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11"/>
      <c r="BU297" s="11"/>
      <c r="BV297" s="11"/>
      <c r="BW297" s="11"/>
      <c r="BX297" s="11"/>
      <c r="BY297" s="11"/>
    </row>
    <row r="298" spans="1:77" ht="14.25" customHeight="1">
      <c r="A298" s="11"/>
      <c r="B298" s="11"/>
      <c r="C298" s="53"/>
      <c r="D298" s="16"/>
      <c r="E298" s="16"/>
      <c r="F298" s="16"/>
      <c r="G298" s="16"/>
      <c r="H298" s="11"/>
      <c r="I298" s="54"/>
      <c r="J298" s="54"/>
      <c r="K298" s="54"/>
      <c r="L298" s="54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11"/>
      <c r="BW298" s="11"/>
      <c r="BX298" s="11"/>
      <c r="BY298" s="11"/>
    </row>
    <row r="299" spans="1:77" ht="14.25" customHeight="1">
      <c r="A299" s="11"/>
      <c r="B299" s="11"/>
      <c r="C299" s="53"/>
      <c r="D299" s="16"/>
      <c r="E299" s="16"/>
      <c r="F299" s="16"/>
      <c r="G299" s="16"/>
      <c r="H299" s="11"/>
      <c r="I299" s="54"/>
      <c r="J299" s="54"/>
      <c r="K299" s="54"/>
      <c r="L299" s="54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  <c r="BN299" s="11"/>
      <c r="BO299" s="11"/>
      <c r="BP299" s="11"/>
      <c r="BQ299" s="11"/>
      <c r="BR299" s="11"/>
      <c r="BS299" s="11"/>
      <c r="BT299" s="11"/>
      <c r="BU299" s="11"/>
      <c r="BV299" s="11"/>
      <c r="BW299" s="11"/>
      <c r="BX299" s="11"/>
      <c r="BY299" s="11"/>
    </row>
    <row r="300" spans="1:77" ht="14.25" customHeight="1">
      <c r="A300" s="11"/>
      <c r="B300" s="11"/>
      <c r="C300" s="53"/>
      <c r="D300" s="16"/>
      <c r="E300" s="16"/>
      <c r="F300" s="16"/>
      <c r="G300" s="16"/>
      <c r="H300" s="11"/>
      <c r="I300" s="54"/>
      <c r="J300" s="54"/>
      <c r="K300" s="54"/>
      <c r="L300" s="54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/>
      <c r="BU300" s="11"/>
      <c r="BV300" s="11"/>
      <c r="BW300" s="11"/>
      <c r="BX300" s="11"/>
      <c r="BY300" s="11"/>
    </row>
    <row r="301" spans="1:77" ht="14.25" customHeight="1">
      <c r="A301" s="11"/>
      <c r="B301" s="11"/>
      <c r="C301" s="53"/>
      <c r="D301" s="16"/>
      <c r="E301" s="16"/>
      <c r="F301" s="16"/>
      <c r="G301" s="16"/>
      <c r="H301" s="11"/>
      <c r="I301" s="54"/>
      <c r="J301" s="54"/>
      <c r="K301" s="54"/>
      <c r="L301" s="54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  <c r="BN301" s="11"/>
      <c r="BO301" s="11"/>
      <c r="BP301" s="11"/>
      <c r="BQ301" s="11"/>
      <c r="BR301" s="11"/>
      <c r="BS301" s="11"/>
      <c r="BT301" s="11"/>
      <c r="BU301" s="11"/>
      <c r="BV301" s="11"/>
      <c r="BW301" s="11"/>
      <c r="BX301" s="11"/>
      <c r="BY301" s="11"/>
    </row>
    <row r="302" spans="1:77" ht="14.25" customHeight="1">
      <c r="A302" s="11"/>
      <c r="B302" s="11"/>
      <c r="C302" s="53"/>
      <c r="D302" s="16"/>
      <c r="E302" s="16"/>
      <c r="F302" s="16"/>
      <c r="G302" s="16"/>
      <c r="H302" s="11"/>
      <c r="I302" s="54"/>
      <c r="J302" s="54"/>
      <c r="K302" s="54"/>
      <c r="L302" s="54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/>
      <c r="BU302" s="11"/>
      <c r="BV302" s="11"/>
      <c r="BW302" s="11"/>
      <c r="BX302" s="11"/>
      <c r="BY302" s="11"/>
    </row>
    <row r="303" spans="1:77" ht="14.25" customHeight="1">
      <c r="A303" s="11"/>
      <c r="B303" s="11"/>
      <c r="C303" s="53"/>
      <c r="D303" s="16"/>
      <c r="E303" s="16"/>
      <c r="F303" s="16"/>
      <c r="G303" s="16"/>
      <c r="H303" s="11"/>
      <c r="I303" s="54"/>
      <c r="J303" s="54"/>
      <c r="K303" s="54"/>
      <c r="L303" s="54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</row>
    <row r="304" spans="1:77" ht="14.25" customHeight="1">
      <c r="A304" s="11"/>
      <c r="B304" s="11"/>
      <c r="C304" s="53"/>
      <c r="D304" s="16"/>
      <c r="E304" s="16"/>
      <c r="F304" s="16"/>
      <c r="G304" s="16"/>
      <c r="H304" s="11"/>
      <c r="I304" s="54"/>
      <c r="J304" s="54"/>
      <c r="K304" s="54"/>
      <c r="L304" s="54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</row>
    <row r="305" spans="1:77" ht="14.25" customHeight="1">
      <c r="A305" s="11"/>
      <c r="B305" s="11"/>
      <c r="C305" s="53"/>
      <c r="D305" s="16"/>
      <c r="E305" s="16"/>
      <c r="F305" s="16"/>
      <c r="G305" s="16"/>
      <c r="H305" s="11"/>
      <c r="I305" s="54"/>
      <c r="J305" s="54"/>
      <c r="K305" s="54"/>
      <c r="L305" s="54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</row>
    <row r="306" spans="1:77" ht="14.25" customHeight="1">
      <c r="A306" s="11"/>
      <c r="B306" s="11"/>
      <c r="C306" s="53"/>
      <c r="D306" s="16"/>
      <c r="E306" s="16"/>
      <c r="F306" s="16"/>
      <c r="G306" s="16"/>
      <c r="H306" s="11"/>
      <c r="I306" s="54"/>
      <c r="J306" s="54"/>
      <c r="K306" s="54"/>
      <c r="L306" s="54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</row>
    <row r="307" spans="1:77" ht="14.25" customHeight="1">
      <c r="A307" s="11"/>
      <c r="B307" s="11"/>
      <c r="C307" s="53"/>
      <c r="D307" s="16"/>
      <c r="E307" s="16"/>
      <c r="F307" s="16"/>
      <c r="G307" s="16"/>
      <c r="H307" s="11"/>
      <c r="I307" s="54"/>
      <c r="J307" s="54"/>
      <c r="K307" s="54"/>
      <c r="L307" s="54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</row>
    <row r="308" spans="1:77" ht="14.25" customHeight="1">
      <c r="A308" s="11"/>
      <c r="B308" s="11"/>
      <c r="C308" s="53"/>
      <c r="D308" s="16"/>
      <c r="E308" s="16"/>
      <c r="F308" s="16"/>
      <c r="G308" s="16"/>
      <c r="H308" s="11"/>
      <c r="I308" s="54"/>
      <c r="J308" s="54"/>
      <c r="K308" s="54"/>
      <c r="L308" s="54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11"/>
      <c r="BW308" s="11"/>
      <c r="BX308" s="11"/>
      <c r="BY308" s="11"/>
    </row>
    <row r="309" spans="1:77" ht="14.25" customHeight="1">
      <c r="A309" s="11"/>
      <c r="B309" s="11"/>
      <c r="C309" s="53"/>
      <c r="D309" s="16"/>
      <c r="E309" s="16"/>
      <c r="F309" s="16"/>
      <c r="G309" s="16"/>
      <c r="H309" s="11"/>
      <c r="I309" s="54"/>
      <c r="J309" s="54"/>
      <c r="K309" s="54"/>
      <c r="L309" s="54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  <c r="BN309" s="11"/>
      <c r="BO309" s="11"/>
      <c r="BP309" s="11"/>
      <c r="BQ309" s="11"/>
      <c r="BR309" s="11"/>
      <c r="BS309" s="11"/>
      <c r="BT309" s="11"/>
      <c r="BU309" s="11"/>
      <c r="BV309" s="11"/>
      <c r="BW309" s="11"/>
      <c r="BX309" s="11"/>
      <c r="BY309" s="11"/>
    </row>
    <row r="310" spans="1:77" ht="14.25" customHeight="1">
      <c r="A310" s="11"/>
      <c r="B310" s="11"/>
      <c r="C310" s="53"/>
      <c r="D310" s="16"/>
      <c r="E310" s="16"/>
      <c r="F310" s="16"/>
      <c r="G310" s="16"/>
      <c r="H310" s="11"/>
      <c r="I310" s="54"/>
      <c r="J310" s="54"/>
      <c r="K310" s="54"/>
      <c r="L310" s="54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</row>
    <row r="311" spans="1:77" ht="14.25" customHeight="1">
      <c r="A311" s="11"/>
      <c r="B311" s="11"/>
      <c r="C311" s="53"/>
      <c r="D311" s="16"/>
      <c r="E311" s="16"/>
      <c r="F311" s="16"/>
      <c r="G311" s="16"/>
      <c r="H311" s="11"/>
      <c r="I311" s="54"/>
      <c r="J311" s="54"/>
      <c r="K311" s="54"/>
      <c r="L311" s="54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/>
      <c r="BU311" s="11"/>
      <c r="BV311" s="11"/>
      <c r="BW311" s="11"/>
      <c r="BX311" s="11"/>
      <c r="BY311" s="11"/>
    </row>
    <row r="312" spans="1:77" ht="14.25" customHeight="1">
      <c r="A312" s="11"/>
      <c r="B312" s="11"/>
      <c r="C312" s="53"/>
      <c r="D312" s="16"/>
      <c r="E312" s="16"/>
      <c r="F312" s="16"/>
      <c r="G312" s="16"/>
      <c r="H312" s="11"/>
      <c r="I312" s="54"/>
      <c r="J312" s="54"/>
      <c r="K312" s="54"/>
      <c r="L312" s="54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  <c r="BN312" s="11"/>
      <c r="BO312" s="11"/>
      <c r="BP312" s="11"/>
      <c r="BQ312" s="11"/>
      <c r="BR312" s="11"/>
      <c r="BS312" s="11"/>
      <c r="BT312" s="11"/>
      <c r="BU312" s="11"/>
      <c r="BV312" s="11"/>
      <c r="BW312" s="11"/>
      <c r="BX312" s="11"/>
      <c r="BY312" s="11"/>
    </row>
    <row r="313" spans="1:77" ht="14.25" customHeight="1">
      <c r="A313" s="11"/>
      <c r="B313" s="11"/>
      <c r="C313" s="53"/>
      <c r="D313" s="16"/>
      <c r="E313" s="16"/>
      <c r="F313" s="16"/>
      <c r="G313" s="16"/>
      <c r="H313" s="11"/>
      <c r="I313" s="54"/>
      <c r="J313" s="54"/>
      <c r="K313" s="54"/>
      <c r="L313" s="54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/>
      <c r="BU313" s="11"/>
      <c r="BV313" s="11"/>
      <c r="BW313" s="11"/>
      <c r="BX313" s="11"/>
      <c r="BY313" s="11"/>
    </row>
    <row r="314" spans="1:77" ht="14.25" customHeight="1">
      <c r="A314" s="11"/>
      <c r="B314" s="11"/>
      <c r="C314" s="53"/>
      <c r="D314" s="16"/>
      <c r="E314" s="16"/>
      <c r="F314" s="16"/>
      <c r="G314" s="16"/>
      <c r="H314" s="11"/>
      <c r="I314" s="54"/>
      <c r="J314" s="54"/>
      <c r="K314" s="54"/>
      <c r="L314" s="54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  <c r="BN314" s="11"/>
      <c r="BO314" s="11"/>
      <c r="BP314" s="11"/>
      <c r="BQ314" s="11"/>
      <c r="BR314" s="11"/>
      <c r="BS314" s="11"/>
      <c r="BT314" s="11"/>
      <c r="BU314" s="11"/>
      <c r="BV314" s="11"/>
      <c r="BW314" s="11"/>
      <c r="BX314" s="11"/>
      <c r="BY314" s="11"/>
    </row>
    <row r="315" spans="1:77" ht="14.25" customHeight="1">
      <c r="A315" s="11"/>
      <c r="B315" s="11"/>
      <c r="C315" s="53"/>
      <c r="D315" s="16"/>
      <c r="E315" s="16"/>
      <c r="F315" s="16"/>
      <c r="G315" s="16"/>
      <c r="H315" s="11"/>
      <c r="I315" s="54"/>
      <c r="J315" s="54"/>
      <c r="K315" s="54"/>
      <c r="L315" s="54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/>
      <c r="BU315" s="11"/>
      <c r="BV315" s="11"/>
      <c r="BW315" s="11"/>
      <c r="BX315" s="11"/>
      <c r="BY315" s="11"/>
    </row>
    <row r="316" spans="1:77" ht="14.25" customHeight="1">
      <c r="A316" s="11"/>
      <c r="B316" s="11"/>
      <c r="C316" s="53"/>
      <c r="D316" s="16"/>
      <c r="E316" s="16"/>
      <c r="F316" s="16"/>
      <c r="G316" s="16"/>
      <c r="H316" s="11"/>
      <c r="I316" s="54"/>
      <c r="J316" s="54"/>
      <c r="K316" s="54"/>
      <c r="L316" s="54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  <c r="BT316" s="11"/>
      <c r="BU316" s="11"/>
      <c r="BV316" s="11"/>
      <c r="BW316" s="11"/>
      <c r="BX316" s="11"/>
      <c r="BY316" s="11"/>
    </row>
    <row r="317" spans="1:77" ht="14.25" customHeight="1">
      <c r="A317" s="11"/>
      <c r="B317" s="11"/>
      <c r="C317" s="53"/>
      <c r="D317" s="16"/>
      <c r="E317" s="16"/>
      <c r="F317" s="16"/>
      <c r="G317" s="16"/>
      <c r="H317" s="11"/>
      <c r="I317" s="54"/>
      <c r="J317" s="54"/>
      <c r="K317" s="54"/>
      <c r="L317" s="54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  <c r="BT317" s="11"/>
      <c r="BU317" s="11"/>
      <c r="BV317" s="11"/>
      <c r="BW317" s="11"/>
      <c r="BX317" s="11"/>
      <c r="BY317" s="11"/>
    </row>
    <row r="318" spans="1:77" ht="14.25" customHeight="1">
      <c r="A318" s="11"/>
      <c r="B318" s="11"/>
      <c r="C318" s="53"/>
      <c r="D318" s="16"/>
      <c r="E318" s="16"/>
      <c r="F318" s="16"/>
      <c r="G318" s="16"/>
      <c r="H318" s="11"/>
      <c r="I318" s="54"/>
      <c r="J318" s="54"/>
      <c r="K318" s="54"/>
      <c r="L318" s="54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  <c r="BT318" s="11"/>
      <c r="BU318" s="11"/>
      <c r="BV318" s="11"/>
      <c r="BW318" s="11"/>
      <c r="BX318" s="11"/>
      <c r="BY318" s="11"/>
    </row>
    <row r="319" spans="1:77" ht="14.25" customHeight="1">
      <c r="A319" s="11"/>
      <c r="B319" s="11"/>
      <c r="C319" s="53"/>
      <c r="D319" s="16"/>
      <c r="E319" s="16"/>
      <c r="F319" s="16"/>
      <c r="G319" s="16"/>
      <c r="H319" s="11"/>
      <c r="I319" s="54"/>
      <c r="J319" s="54"/>
      <c r="K319" s="54"/>
      <c r="L319" s="54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/>
      <c r="BU319" s="11"/>
      <c r="BV319" s="11"/>
      <c r="BW319" s="11"/>
      <c r="BX319" s="11"/>
      <c r="BY319" s="11"/>
    </row>
    <row r="320" spans="1:77" ht="14.25" customHeight="1">
      <c r="A320" s="11"/>
      <c r="B320" s="11"/>
      <c r="C320" s="53"/>
      <c r="D320" s="16"/>
      <c r="E320" s="16"/>
      <c r="F320" s="16"/>
      <c r="G320" s="16"/>
      <c r="H320" s="11"/>
      <c r="I320" s="54"/>
      <c r="J320" s="54"/>
      <c r="K320" s="54"/>
      <c r="L320" s="54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  <c r="BT320" s="11"/>
      <c r="BU320" s="11"/>
      <c r="BV320" s="11"/>
      <c r="BW320" s="11"/>
      <c r="BX320" s="11"/>
      <c r="BY320" s="11"/>
    </row>
    <row r="321" spans="1:77" ht="14.25" customHeight="1">
      <c r="A321" s="11"/>
      <c r="B321" s="11"/>
      <c r="C321" s="53"/>
      <c r="D321" s="16"/>
      <c r="E321" s="16"/>
      <c r="F321" s="16"/>
      <c r="G321" s="16"/>
      <c r="H321" s="11"/>
      <c r="I321" s="54"/>
      <c r="J321" s="54"/>
      <c r="K321" s="54"/>
      <c r="L321" s="54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  <c r="BT321" s="11"/>
      <c r="BU321" s="11"/>
      <c r="BV321" s="11"/>
      <c r="BW321" s="11"/>
      <c r="BX321" s="11"/>
      <c r="BY321" s="11"/>
    </row>
    <row r="322" spans="1:77" ht="14.25" customHeight="1">
      <c r="A322" s="11"/>
      <c r="B322" s="11"/>
      <c r="C322" s="53"/>
      <c r="D322" s="16"/>
      <c r="E322" s="16"/>
      <c r="F322" s="16"/>
      <c r="G322" s="16"/>
      <c r="H322" s="11"/>
      <c r="I322" s="54"/>
      <c r="J322" s="54"/>
      <c r="K322" s="54"/>
      <c r="L322" s="54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  <c r="BT322" s="11"/>
      <c r="BU322" s="11"/>
      <c r="BV322" s="11"/>
      <c r="BW322" s="11"/>
      <c r="BX322" s="11"/>
      <c r="BY322" s="11"/>
    </row>
    <row r="323" spans="1:77" ht="14.25" customHeight="1">
      <c r="A323" s="11"/>
      <c r="B323" s="11"/>
      <c r="C323" s="53"/>
      <c r="D323" s="16"/>
      <c r="E323" s="16"/>
      <c r="F323" s="16"/>
      <c r="G323" s="16"/>
      <c r="H323" s="11"/>
      <c r="I323" s="54"/>
      <c r="J323" s="54"/>
      <c r="K323" s="54"/>
      <c r="L323" s="54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  <c r="BT323" s="11"/>
      <c r="BU323" s="11"/>
      <c r="BV323" s="11"/>
      <c r="BW323" s="11"/>
      <c r="BX323" s="11"/>
      <c r="BY323" s="11"/>
    </row>
    <row r="324" spans="1:77" ht="14.25" customHeight="1">
      <c r="A324" s="11"/>
      <c r="B324" s="11"/>
      <c r="C324" s="53"/>
      <c r="D324" s="16"/>
      <c r="E324" s="16"/>
      <c r="F324" s="16"/>
      <c r="G324" s="16"/>
      <c r="H324" s="11"/>
      <c r="I324" s="54"/>
      <c r="J324" s="54"/>
      <c r="K324" s="54"/>
      <c r="L324" s="54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  <c r="BT324" s="11"/>
      <c r="BU324" s="11"/>
      <c r="BV324" s="11"/>
      <c r="BW324" s="11"/>
      <c r="BX324" s="11"/>
      <c r="BY324" s="11"/>
    </row>
    <row r="325" spans="1:77" ht="14.25" customHeight="1">
      <c r="A325" s="11"/>
      <c r="B325" s="11"/>
      <c r="C325" s="53"/>
      <c r="D325" s="16"/>
      <c r="E325" s="16"/>
      <c r="F325" s="16"/>
      <c r="G325" s="16"/>
      <c r="H325" s="11"/>
      <c r="I325" s="54"/>
      <c r="J325" s="54"/>
      <c r="K325" s="54"/>
      <c r="L325" s="54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  <c r="BT325" s="11"/>
      <c r="BU325" s="11"/>
      <c r="BV325" s="11"/>
      <c r="BW325" s="11"/>
      <c r="BX325" s="11"/>
      <c r="BY325" s="11"/>
    </row>
    <row r="326" spans="1:77" ht="14.25" customHeight="1">
      <c r="A326" s="11"/>
      <c r="B326" s="11"/>
      <c r="C326" s="53"/>
      <c r="D326" s="16"/>
      <c r="E326" s="16"/>
      <c r="F326" s="16"/>
      <c r="G326" s="16"/>
      <c r="H326" s="11"/>
      <c r="I326" s="54"/>
      <c r="J326" s="54"/>
      <c r="K326" s="54"/>
      <c r="L326" s="54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  <c r="BT326" s="11"/>
      <c r="BU326" s="11"/>
      <c r="BV326" s="11"/>
      <c r="BW326" s="11"/>
      <c r="BX326" s="11"/>
      <c r="BY326" s="11"/>
    </row>
    <row r="327" spans="1:77" ht="14.25" customHeight="1">
      <c r="A327" s="11"/>
      <c r="B327" s="11"/>
      <c r="C327" s="53"/>
      <c r="D327" s="16"/>
      <c r="E327" s="16"/>
      <c r="F327" s="16"/>
      <c r="G327" s="16"/>
      <c r="H327" s="11"/>
      <c r="I327" s="54"/>
      <c r="J327" s="54"/>
      <c r="K327" s="54"/>
      <c r="L327" s="54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  <c r="BT327" s="11"/>
      <c r="BU327" s="11"/>
      <c r="BV327" s="11"/>
      <c r="BW327" s="11"/>
      <c r="BX327" s="11"/>
      <c r="BY327" s="11"/>
    </row>
    <row r="328" spans="1:77" ht="14.25" customHeight="1">
      <c r="A328" s="11"/>
      <c r="B328" s="11"/>
      <c r="C328" s="53"/>
      <c r="D328" s="16"/>
      <c r="E328" s="16"/>
      <c r="F328" s="16"/>
      <c r="G328" s="16"/>
      <c r="H328" s="11"/>
      <c r="I328" s="54"/>
      <c r="J328" s="54"/>
      <c r="K328" s="54"/>
      <c r="L328" s="54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/>
      <c r="BU328" s="11"/>
      <c r="BV328" s="11"/>
      <c r="BW328" s="11"/>
      <c r="BX328" s="11"/>
      <c r="BY328" s="11"/>
    </row>
    <row r="329" spans="1:77" ht="14.25" customHeight="1">
      <c r="A329" s="11"/>
      <c r="B329" s="11"/>
      <c r="C329" s="53"/>
      <c r="D329" s="16"/>
      <c r="E329" s="16"/>
      <c r="F329" s="16"/>
      <c r="G329" s="16"/>
      <c r="H329" s="11"/>
      <c r="I329" s="54"/>
      <c r="J329" s="54"/>
      <c r="K329" s="54"/>
      <c r="L329" s="54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  <c r="BT329" s="11"/>
      <c r="BU329" s="11"/>
      <c r="BV329" s="11"/>
      <c r="BW329" s="11"/>
      <c r="BX329" s="11"/>
      <c r="BY329" s="11"/>
    </row>
    <row r="330" spans="1:77" ht="14.25" customHeight="1">
      <c r="A330" s="11"/>
      <c r="B330" s="11"/>
      <c r="C330" s="53"/>
      <c r="D330" s="16"/>
      <c r="E330" s="16"/>
      <c r="F330" s="16"/>
      <c r="G330" s="16"/>
      <c r="H330" s="11"/>
      <c r="I330" s="54"/>
      <c r="J330" s="54"/>
      <c r="K330" s="54"/>
      <c r="L330" s="54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  <c r="BT330" s="11"/>
      <c r="BU330" s="11"/>
      <c r="BV330" s="11"/>
      <c r="BW330" s="11"/>
      <c r="BX330" s="11"/>
      <c r="BY330" s="11"/>
    </row>
    <row r="331" spans="1:77" ht="14.25" customHeight="1">
      <c r="A331" s="11"/>
      <c r="B331" s="11"/>
      <c r="C331" s="53"/>
      <c r="D331" s="16"/>
      <c r="E331" s="16"/>
      <c r="F331" s="16"/>
      <c r="G331" s="16"/>
      <c r="H331" s="11"/>
      <c r="I331" s="54"/>
      <c r="J331" s="54"/>
      <c r="K331" s="54"/>
      <c r="L331" s="54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  <c r="BT331" s="11"/>
      <c r="BU331" s="11"/>
      <c r="BV331" s="11"/>
      <c r="BW331" s="11"/>
      <c r="BX331" s="11"/>
      <c r="BY331" s="11"/>
    </row>
    <row r="332" spans="1:77" ht="14.25" customHeight="1">
      <c r="A332" s="11"/>
      <c r="B332" s="11"/>
      <c r="C332" s="53"/>
      <c r="D332" s="16"/>
      <c r="E332" s="16"/>
      <c r="F332" s="16"/>
      <c r="G332" s="16"/>
      <c r="H332" s="11"/>
      <c r="I332" s="54"/>
      <c r="J332" s="54"/>
      <c r="K332" s="54"/>
      <c r="L332" s="54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  <c r="BT332" s="11"/>
      <c r="BU332" s="11"/>
      <c r="BV332" s="11"/>
      <c r="BW332" s="11"/>
      <c r="BX332" s="11"/>
      <c r="BY332" s="11"/>
    </row>
    <row r="333" spans="1:77" ht="14.25" customHeight="1">
      <c r="A333" s="11"/>
      <c r="B333" s="11"/>
      <c r="C333" s="53"/>
      <c r="D333" s="16"/>
      <c r="E333" s="16"/>
      <c r="F333" s="16"/>
      <c r="G333" s="16"/>
      <c r="H333" s="11"/>
      <c r="I333" s="54"/>
      <c r="J333" s="54"/>
      <c r="K333" s="54"/>
      <c r="L333" s="54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  <c r="BT333" s="11"/>
      <c r="BU333" s="11"/>
      <c r="BV333" s="11"/>
      <c r="BW333" s="11"/>
      <c r="BX333" s="11"/>
      <c r="BY333" s="11"/>
    </row>
    <row r="334" spans="1:77" ht="14.25" customHeight="1">
      <c r="A334" s="11"/>
      <c r="B334" s="11"/>
      <c r="C334" s="53"/>
      <c r="D334" s="16"/>
      <c r="E334" s="16"/>
      <c r="F334" s="16"/>
      <c r="G334" s="16"/>
      <c r="H334" s="11"/>
      <c r="I334" s="54"/>
      <c r="J334" s="54"/>
      <c r="K334" s="54"/>
      <c r="L334" s="54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  <c r="BT334" s="11"/>
      <c r="BU334" s="11"/>
      <c r="BV334" s="11"/>
      <c r="BW334" s="11"/>
      <c r="BX334" s="11"/>
      <c r="BY334" s="11"/>
    </row>
    <row r="335" spans="1:77" ht="14.25" customHeight="1">
      <c r="A335" s="11"/>
      <c r="B335" s="11"/>
      <c r="C335" s="53"/>
      <c r="D335" s="16"/>
      <c r="E335" s="16"/>
      <c r="F335" s="16"/>
      <c r="G335" s="16"/>
      <c r="H335" s="11"/>
      <c r="I335" s="54"/>
      <c r="J335" s="54"/>
      <c r="K335" s="54"/>
      <c r="L335" s="54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  <c r="BN335" s="11"/>
      <c r="BO335" s="11"/>
      <c r="BP335" s="11"/>
      <c r="BQ335" s="11"/>
      <c r="BR335" s="11"/>
      <c r="BS335" s="11"/>
      <c r="BT335" s="11"/>
      <c r="BU335" s="11"/>
      <c r="BV335" s="11"/>
      <c r="BW335" s="11"/>
      <c r="BX335" s="11"/>
      <c r="BY335" s="11"/>
    </row>
    <row r="336" spans="1:77" ht="14.25" customHeight="1">
      <c r="A336" s="11"/>
      <c r="B336" s="11"/>
      <c r="C336" s="53"/>
      <c r="D336" s="16"/>
      <c r="E336" s="16"/>
      <c r="F336" s="16"/>
      <c r="G336" s="16"/>
      <c r="H336" s="11"/>
      <c r="I336" s="54"/>
      <c r="J336" s="54"/>
      <c r="K336" s="54"/>
      <c r="L336" s="54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  <c r="BN336" s="11"/>
      <c r="BO336" s="11"/>
      <c r="BP336" s="11"/>
      <c r="BQ336" s="11"/>
      <c r="BR336" s="11"/>
      <c r="BS336" s="11"/>
      <c r="BT336" s="11"/>
      <c r="BU336" s="11"/>
      <c r="BV336" s="11"/>
      <c r="BW336" s="11"/>
      <c r="BX336" s="11"/>
      <c r="BY336" s="11"/>
    </row>
    <row r="337" spans="1:77" ht="14.25" customHeight="1">
      <c r="A337" s="11"/>
      <c r="B337" s="11"/>
      <c r="C337" s="53"/>
      <c r="D337" s="16"/>
      <c r="E337" s="16"/>
      <c r="F337" s="16"/>
      <c r="G337" s="16"/>
      <c r="H337" s="11"/>
      <c r="I337" s="54"/>
      <c r="J337" s="54"/>
      <c r="K337" s="54"/>
      <c r="L337" s="54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  <c r="BN337" s="11"/>
      <c r="BO337" s="11"/>
      <c r="BP337" s="11"/>
      <c r="BQ337" s="11"/>
      <c r="BR337" s="11"/>
      <c r="BS337" s="11"/>
      <c r="BT337" s="11"/>
      <c r="BU337" s="11"/>
      <c r="BV337" s="11"/>
      <c r="BW337" s="11"/>
      <c r="BX337" s="11"/>
      <c r="BY337" s="11"/>
    </row>
    <row r="338" spans="1:77" ht="14.25" customHeight="1">
      <c r="A338" s="11"/>
      <c r="B338" s="11"/>
      <c r="C338" s="53"/>
      <c r="D338" s="16"/>
      <c r="E338" s="16"/>
      <c r="F338" s="16"/>
      <c r="G338" s="16"/>
      <c r="H338" s="11"/>
      <c r="I338" s="54"/>
      <c r="J338" s="54"/>
      <c r="K338" s="54"/>
      <c r="L338" s="54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  <c r="BN338" s="11"/>
      <c r="BO338" s="11"/>
      <c r="BP338" s="11"/>
      <c r="BQ338" s="11"/>
      <c r="BR338" s="11"/>
      <c r="BS338" s="11"/>
      <c r="BT338" s="11"/>
      <c r="BU338" s="11"/>
      <c r="BV338" s="11"/>
      <c r="BW338" s="11"/>
      <c r="BX338" s="11"/>
      <c r="BY338" s="11"/>
    </row>
    <row r="339" spans="1:77" ht="14.25" customHeight="1">
      <c r="A339" s="11"/>
      <c r="B339" s="11"/>
      <c r="C339" s="53"/>
      <c r="D339" s="16"/>
      <c r="E339" s="16"/>
      <c r="F339" s="16"/>
      <c r="G339" s="16"/>
      <c r="H339" s="11"/>
      <c r="I339" s="54"/>
      <c r="J339" s="54"/>
      <c r="K339" s="54"/>
      <c r="L339" s="54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  <c r="BN339" s="11"/>
      <c r="BO339" s="11"/>
      <c r="BP339" s="11"/>
      <c r="BQ339" s="11"/>
      <c r="BR339" s="11"/>
      <c r="BS339" s="11"/>
      <c r="BT339" s="11"/>
      <c r="BU339" s="11"/>
      <c r="BV339" s="11"/>
      <c r="BW339" s="11"/>
      <c r="BX339" s="11"/>
      <c r="BY339" s="11"/>
    </row>
    <row r="340" spans="1:77" ht="14.25" customHeight="1">
      <c r="A340" s="11"/>
      <c r="B340" s="11"/>
      <c r="C340" s="53"/>
      <c r="D340" s="16"/>
      <c r="E340" s="16"/>
      <c r="F340" s="16"/>
      <c r="G340" s="16"/>
      <c r="H340" s="11"/>
      <c r="I340" s="54"/>
      <c r="J340" s="54"/>
      <c r="K340" s="54"/>
      <c r="L340" s="54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  <c r="BN340" s="11"/>
      <c r="BO340" s="11"/>
      <c r="BP340" s="11"/>
      <c r="BQ340" s="11"/>
      <c r="BR340" s="11"/>
      <c r="BS340" s="11"/>
      <c r="BT340" s="11"/>
      <c r="BU340" s="11"/>
      <c r="BV340" s="11"/>
      <c r="BW340" s="11"/>
      <c r="BX340" s="11"/>
      <c r="BY340" s="11"/>
    </row>
    <row r="341" spans="1:77" ht="14.25" customHeight="1">
      <c r="A341" s="11"/>
      <c r="B341" s="11"/>
      <c r="C341" s="53"/>
      <c r="D341" s="16"/>
      <c r="E341" s="16"/>
      <c r="F341" s="16"/>
      <c r="G341" s="16"/>
      <c r="H341" s="11"/>
      <c r="I341" s="54"/>
      <c r="J341" s="54"/>
      <c r="K341" s="54"/>
      <c r="L341" s="54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  <c r="BN341" s="11"/>
      <c r="BO341" s="11"/>
      <c r="BP341" s="11"/>
      <c r="BQ341" s="11"/>
      <c r="BR341" s="11"/>
      <c r="BS341" s="11"/>
      <c r="BT341" s="11"/>
      <c r="BU341" s="11"/>
      <c r="BV341" s="11"/>
      <c r="BW341" s="11"/>
      <c r="BX341" s="11"/>
      <c r="BY341" s="11"/>
    </row>
    <row r="342" spans="1:77" ht="14.25" customHeight="1">
      <c r="A342" s="11"/>
      <c r="B342" s="11"/>
      <c r="C342" s="53"/>
      <c r="D342" s="16"/>
      <c r="E342" s="16"/>
      <c r="F342" s="16"/>
      <c r="G342" s="16"/>
      <c r="H342" s="11"/>
      <c r="I342" s="54"/>
      <c r="J342" s="54"/>
      <c r="K342" s="54"/>
      <c r="L342" s="54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  <c r="BN342" s="11"/>
      <c r="BO342" s="11"/>
      <c r="BP342" s="11"/>
      <c r="BQ342" s="11"/>
      <c r="BR342" s="11"/>
      <c r="BS342" s="11"/>
      <c r="BT342" s="11"/>
      <c r="BU342" s="11"/>
      <c r="BV342" s="11"/>
      <c r="BW342" s="11"/>
      <c r="BX342" s="11"/>
      <c r="BY342" s="11"/>
    </row>
    <row r="343" spans="1:77" ht="14.25" customHeight="1">
      <c r="A343" s="11"/>
      <c r="B343" s="11"/>
      <c r="C343" s="53"/>
      <c r="D343" s="16"/>
      <c r="E343" s="16"/>
      <c r="F343" s="16"/>
      <c r="G343" s="16"/>
      <c r="H343" s="11"/>
      <c r="I343" s="54"/>
      <c r="J343" s="54"/>
      <c r="K343" s="54"/>
      <c r="L343" s="54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  <c r="BN343" s="11"/>
      <c r="BO343" s="11"/>
      <c r="BP343" s="11"/>
      <c r="BQ343" s="11"/>
      <c r="BR343" s="11"/>
      <c r="BS343" s="11"/>
      <c r="BT343" s="11"/>
      <c r="BU343" s="11"/>
      <c r="BV343" s="11"/>
      <c r="BW343" s="11"/>
      <c r="BX343" s="11"/>
      <c r="BY343" s="11"/>
    </row>
    <row r="344" spans="1:77" ht="14.25" customHeight="1">
      <c r="A344" s="11"/>
      <c r="B344" s="11"/>
      <c r="C344" s="53"/>
      <c r="D344" s="16"/>
      <c r="E344" s="16"/>
      <c r="F344" s="16"/>
      <c r="G344" s="16"/>
      <c r="H344" s="11"/>
      <c r="I344" s="54"/>
      <c r="J344" s="54"/>
      <c r="K344" s="54"/>
      <c r="L344" s="54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  <c r="BN344" s="11"/>
      <c r="BO344" s="11"/>
      <c r="BP344" s="11"/>
      <c r="BQ344" s="11"/>
      <c r="BR344" s="11"/>
      <c r="BS344" s="11"/>
      <c r="BT344" s="11"/>
      <c r="BU344" s="11"/>
      <c r="BV344" s="11"/>
      <c r="BW344" s="11"/>
      <c r="BX344" s="11"/>
      <c r="BY344" s="11"/>
    </row>
    <row r="345" spans="1:77" ht="14.25" customHeight="1">
      <c r="A345" s="11"/>
      <c r="B345" s="11"/>
      <c r="C345" s="53"/>
      <c r="D345" s="16"/>
      <c r="E345" s="16"/>
      <c r="F345" s="16"/>
      <c r="G345" s="16"/>
      <c r="H345" s="11"/>
      <c r="I345" s="54"/>
      <c r="J345" s="54"/>
      <c r="K345" s="54"/>
      <c r="L345" s="54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  <c r="BN345" s="11"/>
      <c r="BO345" s="11"/>
      <c r="BP345" s="11"/>
      <c r="BQ345" s="11"/>
      <c r="BR345" s="11"/>
      <c r="BS345" s="11"/>
      <c r="BT345" s="11"/>
      <c r="BU345" s="11"/>
      <c r="BV345" s="11"/>
      <c r="BW345" s="11"/>
      <c r="BX345" s="11"/>
      <c r="BY345" s="11"/>
    </row>
    <row r="346" spans="1:77" ht="14.25" customHeight="1">
      <c r="A346" s="11"/>
      <c r="B346" s="11"/>
      <c r="C346" s="53"/>
      <c r="D346" s="16"/>
      <c r="E346" s="16"/>
      <c r="F346" s="16"/>
      <c r="G346" s="16"/>
      <c r="H346" s="11"/>
      <c r="I346" s="54"/>
      <c r="J346" s="54"/>
      <c r="K346" s="54"/>
      <c r="L346" s="54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  <c r="BN346" s="11"/>
      <c r="BO346" s="11"/>
      <c r="BP346" s="11"/>
      <c r="BQ346" s="11"/>
      <c r="BR346" s="11"/>
      <c r="BS346" s="11"/>
      <c r="BT346" s="11"/>
      <c r="BU346" s="11"/>
      <c r="BV346" s="11"/>
      <c r="BW346" s="11"/>
      <c r="BX346" s="11"/>
      <c r="BY346" s="11"/>
    </row>
    <row r="347" spans="1:77" ht="14.25" customHeight="1">
      <c r="A347" s="11"/>
      <c r="B347" s="11"/>
      <c r="C347" s="53"/>
      <c r="D347" s="16"/>
      <c r="E347" s="16"/>
      <c r="F347" s="16"/>
      <c r="G347" s="16"/>
      <c r="H347" s="11"/>
      <c r="I347" s="54"/>
      <c r="J347" s="54"/>
      <c r="K347" s="54"/>
      <c r="L347" s="54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  <c r="BN347" s="11"/>
      <c r="BO347" s="11"/>
      <c r="BP347" s="11"/>
      <c r="BQ347" s="11"/>
      <c r="BR347" s="11"/>
      <c r="BS347" s="11"/>
      <c r="BT347" s="11"/>
      <c r="BU347" s="11"/>
      <c r="BV347" s="11"/>
      <c r="BW347" s="11"/>
      <c r="BX347" s="11"/>
      <c r="BY347" s="11"/>
    </row>
    <row r="348" spans="1:77" ht="14.25" customHeight="1">
      <c r="A348" s="11"/>
      <c r="B348" s="11"/>
      <c r="C348" s="53"/>
      <c r="D348" s="16"/>
      <c r="E348" s="16"/>
      <c r="F348" s="16"/>
      <c r="G348" s="16"/>
      <c r="H348" s="11"/>
      <c r="I348" s="54"/>
      <c r="J348" s="54"/>
      <c r="K348" s="54"/>
      <c r="L348" s="54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  <c r="BN348" s="11"/>
      <c r="BO348" s="11"/>
      <c r="BP348" s="11"/>
      <c r="BQ348" s="11"/>
      <c r="BR348" s="11"/>
      <c r="BS348" s="11"/>
      <c r="BT348" s="11"/>
      <c r="BU348" s="11"/>
      <c r="BV348" s="11"/>
      <c r="BW348" s="11"/>
      <c r="BX348" s="11"/>
      <c r="BY348" s="11"/>
    </row>
    <row r="349" spans="1:77" ht="14.25" customHeight="1">
      <c r="A349" s="11"/>
      <c r="B349" s="11"/>
      <c r="C349" s="53"/>
      <c r="D349" s="16"/>
      <c r="E349" s="16"/>
      <c r="F349" s="16"/>
      <c r="G349" s="16"/>
      <c r="H349" s="11"/>
      <c r="I349" s="54"/>
      <c r="J349" s="54"/>
      <c r="K349" s="54"/>
      <c r="L349" s="54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/>
      <c r="BU349" s="11"/>
      <c r="BV349" s="11"/>
      <c r="BW349" s="11"/>
      <c r="BX349" s="11"/>
      <c r="BY349" s="11"/>
    </row>
    <row r="350" spans="1:77" ht="14.25" customHeight="1">
      <c r="A350" s="11"/>
      <c r="B350" s="11"/>
      <c r="C350" s="53"/>
      <c r="D350" s="16"/>
      <c r="E350" s="16"/>
      <c r="F350" s="16"/>
      <c r="G350" s="16"/>
      <c r="H350" s="11"/>
      <c r="I350" s="54"/>
      <c r="J350" s="54"/>
      <c r="K350" s="54"/>
      <c r="L350" s="54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  <c r="BN350" s="11"/>
      <c r="BO350" s="11"/>
      <c r="BP350" s="11"/>
      <c r="BQ350" s="11"/>
      <c r="BR350" s="11"/>
      <c r="BS350" s="11"/>
      <c r="BT350" s="11"/>
      <c r="BU350" s="11"/>
      <c r="BV350" s="11"/>
      <c r="BW350" s="11"/>
      <c r="BX350" s="11"/>
      <c r="BY350" s="11"/>
    </row>
    <row r="351" spans="1:77" ht="14.25" customHeight="1">
      <c r="A351" s="11"/>
      <c r="B351" s="11"/>
      <c r="C351" s="53"/>
      <c r="D351" s="16"/>
      <c r="E351" s="16"/>
      <c r="F351" s="16"/>
      <c r="G351" s="16"/>
      <c r="H351" s="11"/>
      <c r="I351" s="54"/>
      <c r="J351" s="54"/>
      <c r="K351" s="54"/>
      <c r="L351" s="54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  <c r="BN351" s="11"/>
      <c r="BO351" s="11"/>
      <c r="BP351" s="11"/>
      <c r="BQ351" s="11"/>
      <c r="BR351" s="11"/>
      <c r="BS351" s="11"/>
      <c r="BT351" s="11"/>
      <c r="BU351" s="11"/>
      <c r="BV351" s="11"/>
      <c r="BW351" s="11"/>
      <c r="BX351" s="11"/>
      <c r="BY351" s="11"/>
    </row>
    <row r="352" spans="1:77" ht="14.25" customHeight="1">
      <c r="A352" s="11"/>
      <c r="B352" s="11"/>
      <c r="C352" s="53"/>
      <c r="D352" s="16"/>
      <c r="E352" s="16"/>
      <c r="F352" s="16"/>
      <c r="G352" s="16"/>
      <c r="H352" s="11"/>
      <c r="I352" s="54"/>
      <c r="J352" s="54"/>
      <c r="K352" s="54"/>
      <c r="L352" s="54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/>
      <c r="BU352" s="11"/>
      <c r="BV352" s="11"/>
      <c r="BW352" s="11"/>
      <c r="BX352" s="11"/>
      <c r="BY352" s="11"/>
    </row>
    <row r="353" spans="1:77" ht="14.25" customHeight="1">
      <c r="A353" s="11"/>
      <c r="B353" s="11"/>
      <c r="C353" s="53"/>
      <c r="D353" s="16"/>
      <c r="E353" s="16"/>
      <c r="F353" s="16"/>
      <c r="G353" s="16"/>
      <c r="H353" s="11"/>
      <c r="I353" s="54"/>
      <c r="J353" s="54"/>
      <c r="K353" s="54"/>
      <c r="L353" s="54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  <c r="BN353" s="11"/>
      <c r="BO353" s="11"/>
      <c r="BP353" s="11"/>
      <c r="BQ353" s="11"/>
      <c r="BR353" s="11"/>
      <c r="BS353" s="11"/>
      <c r="BT353" s="11"/>
      <c r="BU353" s="11"/>
      <c r="BV353" s="11"/>
      <c r="BW353" s="11"/>
      <c r="BX353" s="11"/>
      <c r="BY353" s="11"/>
    </row>
    <row r="354" spans="1:77" ht="14.25" customHeight="1">
      <c r="A354" s="11"/>
      <c r="B354" s="11"/>
      <c r="C354" s="53"/>
      <c r="D354" s="16"/>
      <c r="E354" s="16"/>
      <c r="F354" s="16"/>
      <c r="G354" s="16"/>
      <c r="H354" s="11"/>
      <c r="I354" s="54"/>
      <c r="J354" s="54"/>
      <c r="K354" s="54"/>
      <c r="L354" s="54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  <c r="BN354" s="11"/>
      <c r="BO354" s="11"/>
      <c r="BP354" s="11"/>
      <c r="BQ354" s="11"/>
      <c r="BR354" s="11"/>
      <c r="BS354" s="11"/>
      <c r="BT354" s="11"/>
      <c r="BU354" s="11"/>
      <c r="BV354" s="11"/>
      <c r="BW354" s="11"/>
      <c r="BX354" s="11"/>
      <c r="BY354" s="11"/>
    </row>
    <row r="355" spans="1:77" ht="14.25" customHeight="1">
      <c r="A355" s="11"/>
      <c r="B355" s="11"/>
      <c r="C355" s="53"/>
      <c r="D355" s="16"/>
      <c r="E355" s="16"/>
      <c r="F355" s="16"/>
      <c r="G355" s="16"/>
      <c r="H355" s="11"/>
      <c r="I355" s="54"/>
      <c r="J355" s="54"/>
      <c r="K355" s="54"/>
      <c r="L355" s="54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/>
      <c r="BU355" s="11"/>
      <c r="BV355" s="11"/>
      <c r="BW355" s="11"/>
      <c r="BX355" s="11"/>
      <c r="BY355" s="11"/>
    </row>
    <row r="356" spans="1:77" ht="14.25" customHeight="1">
      <c r="A356" s="11"/>
      <c r="B356" s="11"/>
      <c r="C356" s="53"/>
      <c r="D356" s="16"/>
      <c r="E356" s="16"/>
      <c r="F356" s="16"/>
      <c r="G356" s="16"/>
      <c r="H356" s="11"/>
      <c r="I356" s="54"/>
      <c r="J356" s="54"/>
      <c r="K356" s="54"/>
      <c r="L356" s="54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11"/>
      <c r="BW356" s="11"/>
      <c r="BX356" s="11"/>
      <c r="BY356" s="11"/>
    </row>
    <row r="357" spans="1:77" ht="14.25" customHeight="1">
      <c r="A357" s="11"/>
      <c r="B357" s="11"/>
      <c r="C357" s="53"/>
      <c r="D357" s="16"/>
      <c r="E357" s="16"/>
      <c r="F357" s="16"/>
      <c r="G357" s="16"/>
      <c r="H357" s="11"/>
      <c r="I357" s="54"/>
      <c r="J357" s="54"/>
      <c r="K357" s="54"/>
      <c r="L357" s="54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  <c r="BN357" s="11"/>
      <c r="BO357" s="11"/>
      <c r="BP357" s="11"/>
      <c r="BQ357" s="11"/>
      <c r="BR357" s="11"/>
      <c r="BS357" s="11"/>
      <c r="BT357" s="11"/>
      <c r="BU357" s="11"/>
      <c r="BV357" s="11"/>
      <c r="BW357" s="11"/>
      <c r="BX357" s="11"/>
      <c r="BY357" s="11"/>
    </row>
    <row r="358" spans="1:77" ht="14.25" customHeight="1">
      <c r="A358" s="11"/>
      <c r="B358" s="11"/>
      <c r="C358" s="53"/>
      <c r="D358" s="16"/>
      <c r="E358" s="16"/>
      <c r="F358" s="16"/>
      <c r="G358" s="16"/>
      <c r="H358" s="11"/>
      <c r="I358" s="54"/>
      <c r="J358" s="54"/>
      <c r="K358" s="54"/>
      <c r="L358" s="54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/>
      <c r="BU358" s="11"/>
      <c r="BV358" s="11"/>
      <c r="BW358" s="11"/>
      <c r="BX358" s="11"/>
      <c r="BY358" s="11"/>
    </row>
    <row r="359" spans="1:77" ht="14.25" customHeight="1">
      <c r="A359" s="11"/>
      <c r="B359" s="11"/>
      <c r="C359" s="53"/>
      <c r="D359" s="16"/>
      <c r="E359" s="16"/>
      <c r="F359" s="16"/>
      <c r="G359" s="16"/>
      <c r="H359" s="11"/>
      <c r="I359" s="54"/>
      <c r="J359" s="54"/>
      <c r="K359" s="54"/>
      <c r="L359" s="54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/>
      <c r="BU359" s="11"/>
      <c r="BV359" s="11"/>
      <c r="BW359" s="11"/>
      <c r="BX359" s="11"/>
      <c r="BY359" s="11"/>
    </row>
    <row r="360" spans="1:77" ht="14.25" customHeight="1">
      <c r="A360" s="11"/>
      <c r="B360" s="11"/>
      <c r="C360" s="53"/>
      <c r="D360" s="16"/>
      <c r="E360" s="16"/>
      <c r="F360" s="16"/>
      <c r="G360" s="16"/>
      <c r="H360" s="11"/>
      <c r="I360" s="54"/>
      <c r="J360" s="54"/>
      <c r="K360" s="54"/>
      <c r="L360" s="54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/>
      <c r="BU360" s="11"/>
      <c r="BV360" s="11"/>
      <c r="BW360" s="11"/>
      <c r="BX360" s="11"/>
      <c r="BY360" s="11"/>
    </row>
    <row r="361" spans="1:77" ht="14.25" customHeight="1">
      <c r="A361" s="11"/>
      <c r="B361" s="11"/>
      <c r="C361" s="53"/>
      <c r="D361" s="16"/>
      <c r="E361" s="16"/>
      <c r="F361" s="16"/>
      <c r="G361" s="16"/>
      <c r="H361" s="11"/>
      <c r="I361" s="54"/>
      <c r="J361" s="54"/>
      <c r="K361" s="54"/>
      <c r="L361" s="54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/>
      <c r="BU361" s="11"/>
      <c r="BV361" s="11"/>
      <c r="BW361" s="11"/>
      <c r="BX361" s="11"/>
      <c r="BY361" s="11"/>
    </row>
    <row r="362" spans="1:77" ht="14.25" customHeight="1">
      <c r="A362" s="11"/>
      <c r="B362" s="11"/>
      <c r="C362" s="53"/>
      <c r="D362" s="16"/>
      <c r="E362" s="16"/>
      <c r="F362" s="16"/>
      <c r="G362" s="16"/>
      <c r="H362" s="11"/>
      <c r="I362" s="54"/>
      <c r="J362" s="54"/>
      <c r="K362" s="54"/>
      <c r="L362" s="54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/>
      <c r="BU362" s="11"/>
      <c r="BV362" s="11"/>
      <c r="BW362" s="11"/>
      <c r="BX362" s="11"/>
      <c r="BY362" s="11"/>
    </row>
    <row r="363" spans="1:77" ht="14.25" customHeight="1">
      <c r="A363" s="11"/>
      <c r="B363" s="11"/>
      <c r="C363" s="53"/>
      <c r="D363" s="16"/>
      <c r="E363" s="16"/>
      <c r="F363" s="16"/>
      <c r="G363" s="16"/>
      <c r="H363" s="11"/>
      <c r="I363" s="54"/>
      <c r="J363" s="54"/>
      <c r="K363" s="54"/>
      <c r="L363" s="54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/>
      <c r="BU363" s="11"/>
      <c r="BV363" s="11"/>
      <c r="BW363" s="11"/>
      <c r="BX363" s="11"/>
      <c r="BY363" s="11"/>
    </row>
    <row r="364" spans="1:77" ht="14.25" customHeight="1">
      <c r="A364" s="11"/>
      <c r="B364" s="11"/>
      <c r="C364" s="53"/>
      <c r="D364" s="16"/>
      <c r="E364" s="16"/>
      <c r="F364" s="16"/>
      <c r="G364" s="16"/>
      <c r="H364" s="11"/>
      <c r="I364" s="54"/>
      <c r="J364" s="54"/>
      <c r="K364" s="54"/>
      <c r="L364" s="54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/>
      <c r="BU364" s="11"/>
      <c r="BV364" s="11"/>
      <c r="BW364" s="11"/>
      <c r="BX364" s="11"/>
      <c r="BY364" s="11"/>
    </row>
    <row r="365" spans="1:77" ht="14.25" customHeight="1">
      <c r="A365" s="11"/>
      <c r="B365" s="11"/>
      <c r="C365" s="53"/>
      <c r="D365" s="16"/>
      <c r="E365" s="16"/>
      <c r="F365" s="16"/>
      <c r="G365" s="16"/>
      <c r="H365" s="11"/>
      <c r="I365" s="54"/>
      <c r="J365" s="54"/>
      <c r="K365" s="54"/>
      <c r="L365" s="54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/>
      <c r="BU365" s="11"/>
      <c r="BV365" s="11"/>
      <c r="BW365" s="11"/>
      <c r="BX365" s="11"/>
      <c r="BY365" s="11"/>
    </row>
    <row r="366" spans="1:77" ht="14.25" customHeight="1">
      <c r="A366" s="11"/>
      <c r="B366" s="11"/>
      <c r="C366" s="53"/>
      <c r="D366" s="16"/>
      <c r="E366" s="16"/>
      <c r="F366" s="16"/>
      <c r="G366" s="16"/>
      <c r="H366" s="11"/>
      <c r="I366" s="54"/>
      <c r="J366" s="54"/>
      <c r="K366" s="54"/>
      <c r="L366" s="54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/>
      <c r="BU366" s="11"/>
      <c r="BV366" s="11"/>
      <c r="BW366" s="11"/>
      <c r="BX366" s="11"/>
      <c r="BY366" s="11"/>
    </row>
    <row r="367" spans="1:77" ht="14.25" customHeight="1">
      <c r="A367" s="11"/>
      <c r="B367" s="11"/>
      <c r="C367" s="53"/>
      <c r="D367" s="16"/>
      <c r="E367" s="16"/>
      <c r="F367" s="16"/>
      <c r="G367" s="16"/>
      <c r="H367" s="11"/>
      <c r="I367" s="54"/>
      <c r="J367" s="54"/>
      <c r="K367" s="54"/>
      <c r="L367" s="54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11"/>
      <c r="BW367" s="11"/>
      <c r="BX367" s="11"/>
      <c r="BY367" s="11"/>
    </row>
    <row r="368" spans="1:77" ht="14.25" customHeight="1">
      <c r="A368" s="11"/>
      <c r="B368" s="11"/>
      <c r="C368" s="53"/>
      <c r="D368" s="16"/>
      <c r="E368" s="16"/>
      <c r="F368" s="16"/>
      <c r="G368" s="16"/>
      <c r="H368" s="11"/>
      <c r="I368" s="54"/>
      <c r="J368" s="54"/>
      <c r="K368" s="54"/>
      <c r="L368" s="54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/>
      <c r="BU368" s="11"/>
      <c r="BV368" s="11"/>
      <c r="BW368" s="11"/>
      <c r="BX368" s="11"/>
      <c r="BY368" s="11"/>
    </row>
    <row r="369" spans="1:77" ht="14.25" customHeight="1">
      <c r="A369" s="11"/>
      <c r="B369" s="11"/>
      <c r="C369" s="53"/>
      <c r="D369" s="16"/>
      <c r="E369" s="16"/>
      <c r="F369" s="16"/>
      <c r="G369" s="16"/>
      <c r="H369" s="11"/>
      <c r="I369" s="54"/>
      <c r="J369" s="54"/>
      <c r="K369" s="54"/>
      <c r="L369" s="54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/>
      <c r="BU369" s="11"/>
      <c r="BV369" s="11"/>
      <c r="BW369" s="11"/>
      <c r="BX369" s="11"/>
      <c r="BY369" s="11"/>
    </row>
    <row r="370" spans="1:77" ht="14.25" customHeight="1">
      <c r="A370" s="11"/>
      <c r="B370" s="11"/>
      <c r="C370" s="53"/>
      <c r="D370" s="16"/>
      <c r="E370" s="16"/>
      <c r="F370" s="16"/>
      <c r="G370" s="16"/>
      <c r="H370" s="11"/>
      <c r="I370" s="54"/>
      <c r="J370" s="54"/>
      <c r="K370" s="54"/>
      <c r="L370" s="54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/>
      <c r="BU370" s="11"/>
      <c r="BV370" s="11"/>
      <c r="BW370" s="11"/>
      <c r="BX370" s="11"/>
      <c r="BY370" s="11"/>
    </row>
    <row r="371" spans="1:77" ht="14.25" customHeight="1">
      <c r="A371" s="11"/>
      <c r="B371" s="11"/>
      <c r="C371" s="53"/>
      <c r="D371" s="16"/>
      <c r="E371" s="16"/>
      <c r="F371" s="16"/>
      <c r="G371" s="16"/>
      <c r="H371" s="11"/>
      <c r="I371" s="54"/>
      <c r="J371" s="54"/>
      <c r="K371" s="54"/>
      <c r="L371" s="54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/>
      <c r="BU371" s="11"/>
      <c r="BV371" s="11"/>
      <c r="BW371" s="11"/>
      <c r="BX371" s="11"/>
      <c r="BY371" s="11"/>
    </row>
    <row r="372" spans="1:77" ht="14.25" customHeight="1">
      <c r="A372" s="11"/>
      <c r="B372" s="11"/>
      <c r="C372" s="53"/>
      <c r="D372" s="16"/>
      <c r="E372" s="16"/>
      <c r="F372" s="16"/>
      <c r="G372" s="16"/>
      <c r="H372" s="11"/>
      <c r="I372" s="54"/>
      <c r="J372" s="54"/>
      <c r="K372" s="54"/>
      <c r="L372" s="54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/>
      <c r="BU372" s="11"/>
      <c r="BV372" s="11"/>
      <c r="BW372" s="11"/>
      <c r="BX372" s="11"/>
      <c r="BY372" s="11"/>
    </row>
    <row r="373" spans="1:77" ht="14.25" customHeight="1">
      <c r="A373" s="11"/>
      <c r="B373" s="11"/>
      <c r="C373" s="53"/>
      <c r="D373" s="16"/>
      <c r="E373" s="16"/>
      <c r="F373" s="16"/>
      <c r="G373" s="16"/>
      <c r="H373" s="11"/>
      <c r="I373" s="54"/>
      <c r="J373" s="54"/>
      <c r="K373" s="54"/>
      <c r="L373" s="54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/>
      <c r="BU373" s="11"/>
      <c r="BV373" s="11"/>
      <c r="BW373" s="11"/>
      <c r="BX373" s="11"/>
      <c r="BY373" s="11"/>
    </row>
    <row r="374" spans="1:77" ht="14.25" customHeight="1">
      <c r="A374" s="11"/>
      <c r="B374" s="11"/>
      <c r="C374" s="53"/>
      <c r="D374" s="16"/>
      <c r="E374" s="16"/>
      <c r="F374" s="16"/>
      <c r="G374" s="16"/>
      <c r="H374" s="11"/>
      <c r="I374" s="54"/>
      <c r="J374" s="54"/>
      <c r="K374" s="54"/>
      <c r="L374" s="54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/>
      <c r="BU374" s="11"/>
      <c r="BV374" s="11"/>
      <c r="BW374" s="11"/>
      <c r="BX374" s="11"/>
      <c r="BY374" s="11"/>
    </row>
    <row r="375" spans="1:77" ht="14.25" customHeight="1">
      <c r="A375" s="11"/>
      <c r="B375" s="11"/>
      <c r="C375" s="53"/>
      <c r="D375" s="16"/>
      <c r="E375" s="16"/>
      <c r="F375" s="16"/>
      <c r="G375" s="16"/>
      <c r="H375" s="11"/>
      <c r="I375" s="54"/>
      <c r="J375" s="54"/>
      <c r="K375" s="54"/>
      <c r="L375" s="54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/>
      <c r="BU375" s="11"/>
      <c r="BV375" s="11"/>
      <c r="BW375" s="11"/>
      <c r="BX375" s="11"/>
      <c r="BY375" s="11"/>
    </row>
    <row r="376" spans="1:77" ht="14.25" customHeight="1">
      <c r="A376" s="11"/>
      <c r="B376" s="11"/>
      <c r="C376" s="53"/>
      <c r="D376" s="16"/>
      <c r="E376" s="16"/>
      <c r="F376" s="16"/>
      <c r="G376" s="16"/>
      <c r="H376" s="11"/>
      <c r="I376" s="54"/>
      <c r="J376" s="54"/>
      <c r="K376" s="54"/>
      <c r="L376" s="54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/>
      <c r="BU376" s="11"/>
      <c r="BV376" s="11"/>
      <c r="BW376" s="11"/>
      <c r="BX376" s="11"/>
      <c r="BY376" s="11"/>
    </row>
    <row r="377" spans="1:77" ht="14.25" customHeight="1">
      <c r="A377" s="11"/>
      <c r="B377" s="11"/>
      <c r="C377" s="53"/>
      <c r="D377" s="16"/>
      <c r="E377" s="16"/>
      <c r="F377" s="16"/>
      <c r="G377" s="16"/>
      <c r="H377" s="11"/>
      <c r="I377" s="54"/>
      <c r="J377" s="54"/>
      <c r="K377" s="54"/>
      <c r="L377" s="54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/>
      <c r="BU377" s="11"/>
      <c r="BV377" s="11"/>
      <c r="BW377" s="11"/>
      <c r="BX377" s="11"/>
      <c r="BY377" s="11"/>
    </row>
    <row r="378" spans="1:77" ht="14.25" customHeight="1">
      <c r="A378" s="11"/>
      <c r="B378" s="11"/>
      <c r="C378" s="53"/>
      <c r="D378" s="16"/>
      <c r="E378" s="16"/>
      <c r="F378" s="16"/>
      <c r="G378" s="16"/>
      <c r="H378" s="11"/>
      <c r="I378" s="54"/>
      <c r="J378" s="54"/>
      <c r="K378" s="54"/>
      <c r="L378" s="54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  <c r="BN378" s="11"/>
      <c r="BO378" s="11"/>
      <c r="BP378" s="11"/>
      <c r="BQ378" s="11"/>
      <c r="BR378" s="11"/>
      <c r="BS378" s="11"/>
      <c r="BT378" s="11"/>
      <c r="BU378" s="11"/>
      <c r="BV378" s="11"/>
      <c r="BW378" s="11"/>
      <c r="BX378" s="11"/>
      <c r="BY378" s="11"/>
    </row>
    <row r="379" spans="1:77" ht="14.25" customHeight="1">
      <c r="A379" s="11"/>
      <c r="B379" s="11"/>
      <c r="C379" s="53"/>
      <c r="D379" s="16"/>
      <c r="E379" s="16"/>
      <c r="F379" s="16"/>
      <c r="G379" s="16"/>
      <c r="H379" s="11"/>
      <c r="I379" s="54"/>
      <c r="J379" s="54"/>
      <c r="K379" s="54"/>
      <c r="L379" s="54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/>
      <c r="BU379" s="11"/>
      <c r="BV379" s="11"/>
      <c r="BW379" s="11"/>
      <c r="BX379" s="11"/>
      <c r="BY379" s="11"/>
    </row>
    <row r="380" spans="1:77" ht="14.25" customHeight="1">
      <c r="A380" s="11"/>
      <c r="B380" s="11"/>
      <c r="C380" s="53"/>
      <c r="D380" s="16"/>
      <c r="E380" s="16"/>
      <c r="F380" s="16"/>
      <c r="G380" s="16"/>
      <c r="H380" s="11"/>
      <c r="I380" s="54"/>
      <c r="J380" s="54"/>
      <c r="K380" s="54"/>
      <c r="L380" s="54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  <c r="BN380" s="11"/>
      <c r="BO380" s="11"/>
      <c r="BP380" s="11"/>
      <c r="BQ380" s="11"/>
      <c r="BR380" s="11"/>
      <c r="BS380" s="11"/>
      <c r="BT380" s="11"/>
      <c r="BU380" s="11"/>
      <c r="BV380" s="11"/>
      <c r="BW380" s="11"/>
      <c r="BX380" s="11"/>
      <c r="BY380" s="11"/>
    </row>
    <row r="381" spans="1:77" ht="14.25" customHeight="1">
      <c r="A381" s="11"/>
      <c r="B381" s="11"/>
      <c r="C381" s="53"/>
      <c r="D381" s="16"/>
      <c r="E381" s="16"/>
      <c r="F381" s="16"/>
      <c r="G381" s="16"/>
      <c r="H381" s="11"/>
      <c r="I381" s="54"/>
      <c r="J381" s="54"/>
      <c r="K381" s="54"/>
      <c r="L381" s="54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  <c r="BN381" s="11"/>
      <c r="BO381" s="11"/>
      <c r="BP381" s="11"/>
      <c r="BQ381" s="11"/>
      <c r="BR381" s="11"/>
      <c r="BS381" s="11"/>
      <c r="BT381" s="11"/>
      <c r="BU381" s="11"/>
      <c r="BV381" s="11"/>
      <c r="BW381" s="11"/>
      <c r="BX381" s="11"/>
      <c r="BY381" s="11"/>
    </row>
    <row r="382" spans="1:77" ht="14.25" customHeight="1">
      <c r="A382" s="11"/>
      <c r="B382" s="11"/>
      <c r="C382" s="53"/>
      <c r="D382" s="16"/>
      <c r="E382" s="16"/>
      <c r="F382" s="16"/>
      <c r="G382" s="16"/>
      <c r="H382" s="11"/>
      <c r="I382" s="54"/>
      <c r="J382" s="54"/>
      <c r="K382" s="54"/>
      <c r="L382" s="54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  <c r="BN382" s="11"/>
      <c r="BO382" s="11"/>
      <c r="BP382" s="11"/>
      <c r="BQ382" s="11"/>
      <c r="BR382" s="11"/>
      <c r="BS382" s="11"/>
      <c r="BT382" s="11"/>
      <c r="BU382" s="11"/>
      <c r="BV382" s="11"/>
      <c r="BW382" s="11"/>
      <c r="BX382" s="11"/>
      <c r="BY382" s="11"/>
    </row>
    <row r="383" spans="1:77" ht="14.25" customHeight="1">
      <c r="A383" s="11"/>
      <c r="B383" s="11"/>
      <c r="C383" s="53"/>
      <c r="D383" s="16"/>
      <c r="E383" s="16"/>
      <c r="F383" s="16"/>
      <c r="G383" s="16"/>
      <c r="H383" s="11"/>
      <c r="I383" s="54"/>
      <c r="J383" s="54"/>
      <c r="K383" s="54"/>
      <c r="L383" s="54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  <c r="BN383" s="11"/>
      <c r="BO383" s="11"/>
      <c r="BP383" s="11"/>
      <c r="BQ383" s="11"/>
      <c r="BR383" s="11"/>
      <c r="BS383" s="11"/>
      <c r="BT383" s="11"/>
      <c r="BU383" s="11"/>
      <c r="BV383" s="11"/>
      <c r="BW383" s="11"/>
      <c r="BX383" s="11"/>
      <c r="BY383" s="11"/>
    </row>
    <row r="384" spans="1:77" ht="14.25" customHeight="1">
      <c r="A384" s="11"/>
      <c r="B384" s="11"/>
      <c r="C384" s="53"/>
      <c r="D384" s="16"/>
      <c r="E384" s="16"/>
      <c r="F384" s="16"/>
      <c r="G384" s="16"/>
      <c r="H384" s="11"/>
      <c r="I384" s="54"/>
      <c r="J384" s="54"/>
      <c r="K384" s="54"/>
      <c r="L384" s="54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  <c r="BN384" s="11"/>
      <c r="BO384" s="11"/>
      <c r="BP384" s="11"/>
      <c r="BQ384" s="11"/>
      <c r="BR384" s="11"/>
      <c r="BS384" s="11"/>
      <c r="BT384" s="11"/>
      <c r="BU384" s="11"/>
      <c r="BV384" s="11"/>
      <c r="BW384" s="11"/>
      <c r="BX384" s="11"/>
      <c r="BY384" s="11"/>
    </row>
    <row r="385" spans="1:77" ht="14.25" customHeight="1">
      <c r="A385" s="11"/>
      <c r="B385" s="11"/>
      <c r="C385" s="53"/>
      <c r="D385" s="16"/>
      <c r="E385" s="16"/>
      <c r="F385" s="16"/>
      <c r="G385" s="16"/>
      <c r="H385" s="11"/>
      <c r="I385" s="54"/>
      <c r="J385" s="54"/>
      <c r="K385" s="54"/>
      <c r="L385" s="54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/>
      <c r="BU385" s="11"/>
      <c r="BV385" s="11"/>
      <c r="BW385" s="11"/>
      <c r="BX385" s="11"/>
      <c r="BY385" s="11"/>
    </row>
    <row r="386" spans="1:77" ht="14.25" customHeight="1">
      <c r="A386" s="11"/>
      <c r="B386" s="11"/>
      <c r="C386" s="53"/>
      <c r="D386" s="16"/>
      <c r="E386" s="16"/>
      <c r="F386" s="16"/>
      <c r="G386" s="16"/>
      <c r="H386" s="11"/>
      <c r="I386" s="54"/>
      <c r="J386" s="54"/>
      <c r="K386" s="54"/>
      <c r="L386" s="54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/>
      <c r="BU386" s="11"/>
      <c r="BV386" s="11"/>
      <c r="BW386" s="11"/>
      <c r="BX386" s="11"/>
      <c r="BY386" s="11"/>
    </row>
    <row r="387" spans="1:77" ht="14.25" customHeight="1">
      <c r="A387" s="11"/>
      <c r="B387" s="11"/>
      <c r="C387" s="53"/>
      <c r="D387" s="16"/>
      <c r="E387" s="16"/>
      <c r="F387" s="16"/>
      <c r="G387" s="16"/>
      <c r="H387" s="11"/>
      <c r="I387" s="54"/>
      <c r="J387" s="54"/>
      <c r="K387" s="54"/>
      <c r="L387" s="54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  <c r="BN387" s="11"/>
      <c r="BO387" s="11"/>
      <c r="BP387" s="11"/>
      <c r="BQ387" s="11"/>
      <c r="BR387" s="11"/>
      <c r="BS387" s="11"/>
      <c r="BT387" s="11"/>
      <c r="BU387" s="11"/>
      <c r="BV387" s="11"/>
      <c r="BW387" s="11"/>
      <c r="BX387" s="11"/>
      <c r="BY387" s="11"/>
    </row>
    <row r="388" spans="1:77" ht="14.25" customHeight="1">
      <c r="A388" s="11"/>
      <c r="B388" s="11"/>
      <c r="C388" s="53"/>
      <c r="D388" s="16"/>
      <c r="E388" s="16"/>
      <c r="F388" s="16"/>
      <c r="G388" s="16"/>
      <c r="H388" s="11"/>
      <c r="I388" s="54"/>
      <c r="J388" s="54"/>
      <c r="K388" s="54"/>
      <c r="L388" s="54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/>
      <c r="BU388" s="11"/>
      <c r="BV388" s="11"/>
      <c r="BW388" s="11"/>
      <c r="BX388" s="11"/>
      <c r="BY388" s="11"/>
    </row>
    <row r="389" spans="1:77" ht="14.25" customHeight="1">
      <c r="A389" s="11"/>
      <c r="B389" s="11"/>
      <c r="C389" s="53"/>
      <c r="D389" s="16"/>
      <c r="E389" s="16"/>
      <c r="F389" s="16"/>
      <c r="G389" s="16"/>
      <c r="H389" s="11"/>
      <c r="I389" s="54"/>
      <c r="J389" s="54"/>
      <c r="K389" s="54"/>
      <c r="L389" s="54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1"/>
      <c r="BV389" s="11"/>
      <c r="BW389" s="11"/>
      <c r="BX389" s="11"/>
      <c r="BY389" s="11"/>
    </row>
    <row r="390" spans="1:77" ht="14.25" customHeight="1">
      <c r="A390" s="11"/>
      <c r="B390" s="11"/>
      <c r="C390" s="53"/>
      <c r="D390" s="16"/>
      <c r="E390" s="16"/>
      <c r="F390" s="16"/>
      <c r="G390" s="16"/>
      <c r="H390" s="11"/>
      <c r="I390" s="54"/>
      <c r="J390" s="54"/>
      <c r="K390" s="54"/>
      <c r="L390" s="54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/>
      <c r="BU390" s="11"/>
      <c r="BV390" s="11"/>
      <c r="BW390" s="11"/>
      <c r="BX390" s="11"/>
      <c r="BY390" s="11"/>
    </row>
    <row r="391" spans="1:77" ht="14.25" customHeight="1">
      <c r="A391" s="11"/>
      <c r="B391" s="11"/>
      <c r="C391" s="53"/>
      <c r="D391" s="16"/>
      <c r="E391" s="16"/>
      <c r="F391" s="16"/>
      <c r="G391" s="16"/>
      <c r="H391" s="11"/>
      <c r="I391" s="54"/>
      <c r="J391" s="54"/>
      <c r="K391" s="54"/>
      <c r="L391" s="54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11"/>
      <c r="BW391" s="11"/>
      <c r="BX391" s="11"/>
      <c r="BY391" s="11"/>
    </row>
    <row r="392" spans="1:77" ht="14.25" customHeight="1">
      <c r="A392" s="11"/>
      <c r="B392" s="11"/>
      <c r="C392" s="53"/>
      <c r="D392" s="16"/>
      <c r="E392" s="16"/>
      <c r="F392" s="16"/>
      <c r="G392" s="16"/>
      <c r="H392" s="11"/>
      <c r="I392" s="54"/>
      <c r="J392" s="54"/>
      <c r="K392" s="54"/>
      <c r="L392" s="54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/>
      <c r="BU392" s="11"/>
      <c r="BV392" s="11"/>
      <c r="BW392" s="11"/>
      <c r="BX392" s="11"/>
      <c r="BY392" s="11"/>
    </row>
    <row r="393" spans="1:77" ht="14.25" customHeight="1">
      <c r="A393" s="11"/>
      <c r="B393" s="11"/>
      <c r="C393" s="53"/>
      <c r="D393" s="16"/>
      <c r="E393" s="16"/>
      <c r="F393" s="16"/>
      <c r="G393" s="16"/>
      <c r="H393" s="11"/>
      <c r="I393" s="54"/>
      <c r="J393" s="54"/>
      <c r="K393" s="54"/>
      <c r="L393" s="54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/>
      <c r="BU393" s="11"/>
      <c r="BV393" s="11"/>
      <c r="BW393" s="11"/>
      <c r="BX393" s="11"/>
      <c r="BY393" s="11"/>
    </row>
    <row r="394" spans="1:77" ht="14.25" customHeight="1">
      <c r="A394" s="11"/>
      <c r="B394" s="11"/>
      <c r="C394" s="53"/>
      <c r="D394" s="16"/>
      <c r="E394" s="16"/>
      <c r="F394" s="16"/>
      <c r="G394" s="16"/>
      <c r="H394" s="11"/>
      <c r="I394" s="54"/>
      <c r="J394" s="54"/>
      <c r="K394" s="54"/>
      <c r="L394" s="54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/>
      <c r="BU394" s="11"/>
      <c r="BV394" s="11"/>
      <c r="BW394" s="11"/>
      <c r="BX394" s="11"/>
      <c r="BY394" s="11"/>
    </row>
    <row r="395" spans="1:77" ht="14.25" customHeight="1">
      <c r="A395" s="11"/>
      <c r="B395" s="11"/>
      <c r="C395" s="53"/>
      <c r="D395" s="16"/>
      <c r="E395" s="16"/>
      <c r="F395" s="16"/>
      <c r="G395" s="16"/>
      <c r="H395" s="11"/>
      <c r="I395" s="54"/>
      <c r="J395" s="54"/>
      <c r="K395" s="54"/>
      <c r="L395" s="54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11"/>
      <c r="BW395" s="11"/>
      <c r="BX395" s="11"/>
      <c r="BY395" s="11"/>
    </row>
    <row r="396" spans="1:77" ht="14.25" customHeight="1">
      <c r="A396" s="11"/>
      <c r="B396" s="11"/>
      <c r="C396" s="53"/>
      <c r="D396" s="16"/>
      <c r="E396" s="16"/>
      <c r="F396" s="16"/>
      <c r="G396" s="16"/>
      <c r="H396" s="11"/>
      <c r="I396" s="54"/>
      <c r="J396" s="54"/>
      <c r="K396" s="54"/>
      <c r="L396" s="54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/>
      <c r="BU396" s="11"/>
      <c r="BV396" s="11"/>
      <c r="BW396" s="11"/>
      <c r="BX396" s="11"/>
      <c r="BY396" s="11"/>
    </row>
    <row r="397" spans="1:77" ht="14.25" customHeight="1">
      <c r="A397" s="11"/>
      <c r="B397" s="11"/>
      <c r="C397" s="53"/>
      <c r="D397" s="16"/>
      <c r="E397" s="16"/>
      <c r="F397" s="16"/>
      <c r="G397" s="16"/>
      <c r="H397" s="11"/>
      <c r="I397" s="54"/>
      <c r="J397" s="54"/>
      <c r="K397" s="54"/>
      <c r="L397" s="54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/>
      <c r="BU397" s="11"/>
      <c r="BV397" s="11"/>
      <c r="BW397" s="11"/>
      <c r="BX397" s="11"/>
      <c r="BY397" s="11"/>
    </row>
    <row r="398" spans="1:77" ht="14.25" customHeight="1">
      <c r="A398" s="11"/>
      <c r="B398" s="11"/>
      <c r="C398" s="53"/>
      <c r="D398" s="16"/>
      <c r="E398" s="16"/>
      <c r="F398" s="16"/>
      <c r="G398" s="16"/>
      <c r="H398" s="11"/>
      <c r="I398" s="54"/>
      <c r="J398" s="54"/>
      <c r="K398" s="54"/>
      <c r="L398" s="54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  <c r="BN398" s="11"/>
      <c r="BO398" s="11"/>
      <c r="BP398" s="11"/>
      <c r="BQ398" s="11"/>
      <c r="BR398" s="11"/>
      <c r="BS398" s="11"/>
      <c r="BT398" s="11"/>
      <c r="BU398" s="11"/>
      <c r="BV398" s="11"/>
      <c r="BW398" s="11"/>
      <c r="BX398" s="11"/>
      <c r="BY398" s="11"/>
    </row>
    <row r="399" spans="1:77" ht="14.25" customHeight="1">
      <c r="A399" s="11"/>
      <c r="B399" s="11"/>
      <c r="C399" s="53"/>
      <c r="D399" s="16"/>
      <c r="E399" s="16"/>
      <c r="F399" s="16"/>
      <c r="G399" s="16"/>
      <c r="H399" s="11"/>
      <c r="I399" s="54"/>
      <c r="J399" s="54"/>
      <c r="K399" s="54"/>
      <c r="L399" s="54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/>
      <c r="BU399" s="11"/>
      <c r="BV399" s="11"/>
      <c r="BW399" s="11"/>
      <c r="BX399" s="11"/>
      <c r="BY399" s="11"/>
    </row>
    <row r="400" spans="1:77" ht="14.25" customHeight="1">
      <c r="A400" s="11"/>
      <c r="B400" s="11"/>
      <c r="C400" s="53"/>
      <c r="D400" s="16"/>
      <c r="E400" s="16"/>
      <c r="F400" s="16"/>
      <c r="G400" s="16"/>
      <c r="H400" s="11"/>
      <c r="I400" s="54"/>
      <c r="J400" s="54"/>
      <c r="K400" s="54"/>
      <c r="L400" s="54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/>
      <c r="BU400" s="11"/>
      <c r="BV400" s="11"/>
      <c r="BW400" s="11"/>
      <c r="BX400" s="11"/>
      <c r="BY400" s="11"/>
    </row>
    <row r="401" spans="1:77" ht="14.25" customHeight="1">
      <c r="A401" s="11"/>
      <c r="B401" s="11"/>
      <c r="C401" s="53"/>
      <c r="D401" s="16"/>
      <c r="E401" s="16"/>
      <c r="F401" s="16"/>
      <c r="G401" s="16"/>
      <c r="H401" s="11"/>
      <c r="I401" s="54"/>
      <c r="J401" s="54"/>
      <c r="K401" s="54"/>
      <c r="L401" s="54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/>
      <c r="BU401" s="11"/>
      <c r="BV401" s="11"/>
      <c r="BW401" s="11"/>
      <c r="BX401" s="11"/>
      <c r="BY401" s="11"/>
    </row>
    <row r="402" spans="1:77" ht="14.25" customHeight="1">
      <c r="A402" s="11"/>
      <c r="B402" s="11"/>
      <c r="C402" s="53"/>
      <c r="D402" s="16"/>
      <c r="E402" s="16"/>
      <c r="F402" s="16"/>
      <c r="G402" s="16"/>
      <c r="H402" s="11"/>
      <c r="I402" s="54"/>
      <c r="J402" s="54"/>
      <c r="K402" s="54"/>
      <c r="L402" s="54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/>
      <c r="BU402" s="11"/>
      <c r="BV402" s="11"/>
      <c r="BW402" s="11"/>
      <c r="BX402" s="11"/>
      <c r="BY402" s="11"/>
    </row>
    <row r="403" spans="1:77" ht="14.25" customHeight="1">
      <c r="A403" s="11"/>
      <c r="B403" s="11"/>
      <c r="C403" s="53"/>
      <c r="D403" s="16"/>
      <c r="E403" s="16"/>
      <c r="F403" s="16"/>
      <c r="G403" s="16"/>
      <c r="H403" s="11"/>
      <c r="I403" s="54"/>
      <c r="J403" s="54"/>
      <c r="K403" s="54"/>
      <c r="L403" s="54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</row>
    <row r="404" spans="1:77" ht="14.25" customHeight="1">
      <c r="A404" s="11"/>
      <c r="B404" s="11"/>
      <c r="C404" s="53"/>
      <c r="D404" s="16"/>
      <c r="E404" s="16"/>
      <c r="F404" s="16"/>
      <c r="G404" s="16"/>
      <c r="H404" s="11"/>
      <c r="I404" s="54"/>
      <c r="J404" s="54"/>
      <c r="K404" s="54"/>
      <c r="L404" s="54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11"/>
      <c r="BW404" s="11"/>
      <c r="BX404" s="11"/>
      <c r="BY404" s="11"/>
    </row>
    <row r="405" spans="1:77" ht="14.25" customHeight="1">
      <c r="A405" s="11"/>
      <c r="B405" s="11"/>
      <c r="C405" s="53"/>
      <c r="D405" s="16"/>
      <c r="E405" s="16"/>
      <c r="F405" s="16"/>
      <c r="G405" s="16"/>
      <c r="H405" s="11"/>
      <c r="I405" s="54"/>
      <c r="J405" s="54"/>
      <c r="K405" s="54"/>
      <c r="L405" s="54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/>
      <c r="BU405" s="11"/>
      <c r="BV405" s="11"/>
      <c r="BW405" s="11"/>
      <c r="BX405" s="11"/>
      <c r="BY405" s="11"/>
    </row>
    <row r="406" spans="1:77" ht="14.25" customHeight="1">
      <c r="A406" s="11"/>
      <c r="B406" s="11"/>
      <c r="C406" s="53"/>
      <c r="D406" s="16"/>
      <c r="E406" s="16"/>
      <c r="F406" s="16"/>
      <c r="G406" s="16"/>
      <c r="H406" s="11"/>
      <c r="I406" s="54"/>
      <c r="J406" s="54"/>
      <c r="K406" s="54"/>
      <c r="L406" s="54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/>
      <c r="BU406" s="11"/>
      <c r="BV406" s="11"/>
      <c r="BW406" s="11"/>
      <c r="BX406" s="11"/>
      <c r="BY406" s="11"/>
    </row>
    <row r="407" spans="1:77" ht="14.25" customHeight="1">
      <c r="A407" s="11"/>
      <c r="B407" s="11"/>
      <c r="C407" s="53"/>
      <c r="D407" s="16"/>
      <c r="E407" s="16"/>
      <c r="F407" s="16"/>
      <c r="G407" s="16"/>
      <c r="H407" s="11"/>
      <c r="I407" s="54"/>
      <c r="J407" s="54"/>
      <c r="K407" s="54"/>
      <c r="L407" s="54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/>
      <c r="BU407" s="11"/>
      <c r="BV407" s="11"/>
      <c r="BW407" s="11"/>
      <c r="BX407" s="11"/>
      <c r="BY407" s="11"/>
    </row>
    <row r="408" spans="1:77" ht="14.25" customHeight="1">
      <c r="A408" s="11"/>
      <c r="B408" s="11"/>
      <c r="C408" s="53"/>
      <c r="D408" s="16"/>
      <c r="E408" s="16"/>
      <c r="F408" s="16"/>
      <c r="G408" s="16"/>
      <c r="H408" s="11"/>
      <c r="I408" s="54"/>
      <c r="J408" s="54"/>
      <c r="K408" s="54"/>
      <c r="L408" s="54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/>
      <c r="BU408" s="11"/>
      <c r="BV408" s="11"/>
      <c r="BW408" s="11"/>
      <c r="BX408" s="11"/>
      <c r="BY408" s="11"/>
    </row>
    <row r="409" spans="1:77" ht="14.25" customHeight="1">
      <c r="A409" s="11"/>
      <c r="B409" s="11"/>
      <c r="C409" s="53"/>
      <c r="D409" s="16"/>
      <c r="E409" s="16"/>
      <c r="F409" s="16"/>
      <c r="G409" s="16"/>
      <c r="H409" s="11"/>
      <c r="I409" s="54"/>
      <c r="J409" s="54"/>
      <c r="K409" s="54"/>
      <c r="L409" s="54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11"/>
      <c r="BW409" s="11"/>
      <c r="BX409" s="11"/>
      <c r="BY409" s="11"/>
    </row>
    <row r="410" spans="1:77" ht="14.25" customHeight="1">
      <c r="A410" s="11"/>
      <c r="B410" s="11"/>
      <c r="C410" s="53"/>
      <c r="D410" s="16"/>
      <c r="E410" s="16"/>
      <c r="F410" s="16"/>
      <c r="G410" s="16"/>
      <c r="H410" s="11"/>
      <c r="I410" s="54"/>
      <c r="J410" s="54"/>
      <c r="K410" s="54"/>
      <c r="L410" s="54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/>
      <c r="BU410" s="11"/>
      <c r="BV410" s="11"/>
      <c r="BW410" s="11"/>
      <c r="BX410" s="11"/>
      <c r="BY410" s="11"/>
    </row>
    <row r="411" spans="1:77" ht="14.25" customHeight="1">
      <c r="A411" s="11"/>
      <c r="B411" s="11"/>
      <c r="C411" s="53"/>
      <c r="D411" s="16"/>
      <c r="E411" s="16"/>
      <c r="F411" s="16"/>
      <c r="G411" s="16"/>
      <c r="H411" s="11"/>
      <c r="I411" s="54"/>
      <c r="J411" s="54"/>
      <c r="K411" s="54"/>
      <c r="L411" s="54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11"/>
      <c r="BW411" s="11"/>
      <c r="BX411" s="11"/>
      <c r="BY411" s="11"/>
    </row>
    <row r="412" spans="1:77" ht="14.25" customHeight="1">
      <c r="A412" s="11"/>
      <c r="B412" s="11"/>
      <c r="C412" s="53"/>
      <c r="D412" s="16"/>
      <c r="E412" s="16"/>
      <c r="F412" s="16"/>
      <c r="G412" s="16"/>
      <c r="H412" s="11"/>
      <c r="I412" s="54"/>
      <c r="J412" s="54"/>
      <c r="K412" s="54"/>
      <c r="L412" s="54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/>
      <c r="BU412" s="11"/>
      <c r="BV412" s="11"/>
      <c r="BW412" s="11"/>
      <c r="BX412" s="11"/>
      <c r="BY412" s="11"/>
    </row>
    <row r="413" spans="1:77" ht="14.25" customHeight="1">
      <c r="A413" s="11"/>
      <c r="B413" s="11"/>
      <c r="C413" s="53"/>
      <c r="D413" s="16"/>
      <c r="E413" s="16"/>
      <c r="F413" s="16"/>
      <c r="G413" s="16"/>
      <c r="H413" s="11"/>
      <c r="I413" s="54"/>
      <c r="J413" s="54"/>
      <c r="K413" s="54"/>
      <c r="L413" s="54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/>
      <c r="BU413" s="11"/>
      <c r="BV413" s="11"/>
      <c r="BW413" s="11"/>
      <c r="BX413" s="11"/>
      <c r="BY413" s="11"/>
    </row>
    <row r="414" spans="1:77" ht="14.25" customHeight="1">
      <c r="A414" s="11"/>
      <c r="B414" s="11"/>
      <c r="C414" s="53"/>
      <c r="D414" s="16"/>
      <c r="E414" s="16"/>
      <c r="F414" s="16"/>
      <c r="G414" s="16"/>
      <c r="H414" s="11"/>
      <c r="I414" s="54"/>
      <c r="J414" s="54"/>
      <c r="K414" s="54"/>
      <c r="L414" s="54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/>
      <c r="BU414" s="11"/>
      <c r="BV414" s="11"/>
      <c r="BW414" s="11"/>
      <c r="BX414" s="11"/>
      <c r="BY414" s="11"/>
    </row>
    <row r="415" spans="1:77" ht="14.25" customHeight="1">
      <c r="A415" s="11"/>
      <c r="B415" s="11"/>
      <c r="C415" s="53"/>
      <c r="D415" s="16"/>
      <c r="E415" s="16"/>
      <c r="F415" s="16"/>
      <c r="G415" s="16"/>
      <c r="H415" s="11"/>
      <c r="I415" s="54"/>
      <c r="J415" s="54"/>
      <c r="K415" s="54"/>
      <c r="L415" s="54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/>
      <c r="BU415" s="11"/>
      <c r="BV415" s="11"/>
      <c r="BW415" s="11"/>
      <c r="BX415" s="11"/>
      <c r="BY415" s="11"/>
    </row>
    <row r="416" spans="1:77" ht="14.25" customHeight="1">
      <c r="A416" s="11"/>
      <c r="B416" s="11"/>
      <c r="C416" s="53"/>
      <c r="D416" s="16"/>
      <c r="E416" s="16"/>
      <c r="F416" s="16"/>
      <c r="G416" s="16"/>
      <c r="H416" s="11"/>
      <c r="I416" s="54"/>
      <c r="J416" s="54"/>
      <c r="K416" s="54"/>
      <c r="L416" s="54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/>
      <c r="BU416" s="11"/>
      <c r="BV416" s="11"/>
      <c r="BW416" s="11"/>
      <c r="BX416" s="11"/>
      <c r="BY416" s="11"/>
    </row>
    <row r="417" spans="1:77" ht="14.25" customHeight="1">
      <c r="A417" s="11"/>
      <c r="B417" s="11"/>
      <c r="C417" s="53"/>
      <c r="D417" s="16"/>
      <c r="E417" s="16"/>
      <c r="F417" s="16"/>
      <c r="G417" s="16"/>
      <c r="H417" s="11"/>
      <c r="I417" s="54"/>
      <c r="J417" s="54"/>
      <c r="K417" s="54"/>
      <c r="L417" s="54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/>
      <c r="BU417" s="11"/>
      <c r="BV417" s="11"/>
      <c r="BW417" s="11"/>
      <c r="BX417" s="11"/>
      <c r="BY417" s="11"/>
    </row>
    <row r="418" spans="1:77" ht="14.25" customHeight="1">
      <c r="A418" s="11"/>
      <c r="B418" s="11"/>
      <c r="C418" s="53"/>
      <c r="D418" s="16"/>
      <c r="E418" s="16"/>
      <c r="F418" s="16"/>
      <c r="G418" s="16"/>
      <c r="H418" s="11"/>
      <c r="I418" s="54"/>
      <c r="J418" s="54"/>
      <c r="K418" s="54"/>
      <c r="L418" s="54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/>
      <c r="BU418" s="11"/>
      <c r="BV418" s="11"/>
      <c r="BW418" s="11"/>
      <c r="BX418" s="11"/>
      <c r="BY418" s="11"/>
    </row>
    <row r="419" spans="1:77" ht="14.25" customHeight="1">
      <c r="A419" s="11"/>
      <c r="B419" s="11"/>
      <c r="C419" s="53"/>
      <c r="D419" s="16"/>
      <c r="E419" s="16"/>
      <c r="F419" s="16"/>
      <c r="G419" s="16"/>
      <c r="H419" s="11"/>
      <c r="I419" s="54"/>
      <c r="J419" s="54"/>
      <c r="K419" s="54"/>
      <c r="L419" s="54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1"/>
      <c r="BT419" s="11"/>
      <c r="BU419" s="11"/>
      <c r="BV419" s="11"/>
      <c r="BW419" s="11"/>
      <c r="BX419" s="11"/>
      <c r="BY419" s="11"/>
    </row>
    <row r="420" spans="1:77" ht="14.25" customHeight="1">
      <c r="A420" s="11"/>
      <c r="B420" s="11"/>
      <c r="C420" s="53"/>
      <c r="D420" s="16"/>
      <c r="E420" s="16"/>
      <c r="F420" s="16"/>
      <c r="G420" s="16"/>
      <c r="H420" s="11"/>
      <c r="I420" s="54"/>
      <c r="J420" s="54"/>
      <c r="K420" s="54"/>
      <c r="L420" s="54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  <c r="BN420" s="11"/>
      <c r="BO420" s="11"/>
      <c r="BP420" s="11"/>
      <c r="BQ420" s="11"/>
      <c r="BR420" s="11"/>
      <c r="BS420" s="11"/>
      <c r="BT420" s="11"/>
      <c r="BU420" s="11"/>
      <c r="BV420" s="11"/>
      <c r="BW420" s="11"/>
      <c r="BX420" s="11"/>
      <c r="BY420" s="11"/>
    </row>
    <row r="421" spans="1:77" ht="14.25" customHeight="1">
      <c r="A421" s="11"/>
      <c r="B421" s="11"/>
      <c r="C421" s="53"/>
      <c r="D421" s="16"/>
      <c r="E421" s="16"/>
      <c r="F421" s="16"/>
      <c r="G421" s="16"/>
      <c r="H421" s="11"/>
      <c r="I421" s="54"/>
      <c r="J421" s="54"/>
      <c r="K421" s="54"/>
      <c r="L421" s="54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  <c r="BN421" s="11"/>
      <c r="BO421" s="11"/>
      <c r="BP421" s="11"/>
      <c r="BQ421" s="11"/>
      <c r="BR421" s="11"/>
      <c r="BS421" s="11"/>
      <c r="BT421" s="11"/>
      <c r="BU421" s="11"/>
      <c r="BV421" s="11"/>
      <c r="BW421" s="11"/>
      <c r="BX421" s="11"/>
      <c r="BY421" s="11"/>
    </row>
    <row r="422" spans="1:77" ht="14.25" customHeight="1">
      <c r="A422" s="11"/>
      <c r="B422" s="11"/>
      <c r="C422" s="53"/>
      <c r="D422" s="16"/>
      <c r="E422" s="16"/>
      <c r="F422" s="16"/>
      <c r="G422" s="16"/>
      <c r="H422" s="11"/>
      <c r="I422" s="54"/>
      <c r="J422" s="54"/>
      <c r="K422" s="54"/>
      <c r="L422" s="54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  <c r="BN422" s="11"/>
      <c r="BO422" s="11"/>
      <c r="BP422" s="11"/>
      <c r="BQ422" s="11"/>
      <c r="BR422" s="11"/>
      <c r="BS422" s="11"/>
      <c r="BT422" s="11"/>
      <c r="BU422" s="11"/>
      <c r="BV422" s="11"/>
      <c r="BW422" s="11"/>
      <c r="BX422" s="11"/>
      <c r="BY422" s="11"/>
    </row>
    <row r="423" spans="1:77" ht="14.25" customHeight="1">
      <c r="A423" s="11"/>
      <c r="B423" s="11"/>
      <c r="C423" s="53"/>
      <c r="D423" s="16"/>
      <c r="E423" s="16"/>
      <c r="F423" s="16"/>
      <c r="G423" s="16"/>
      <c r="H423" s="11"/>
      <c r="I423" s="54"/>
      <c r="J423" s="54"/>
      <c r="K423" s="54"/>
      <c r="L423" s="54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  <c r="BN423" s="11"/>
      <c r="BO423" s="11"/>
      <c r="BP423" s="11"/>
      <c r="BQ423" s="11"/>
      <c r="BR423" s="11"/>
      <c r="BS423" s="11"/>
      <c r="BT423" s="11"/>
      <c r="BU423" s="11"/>
      <c r="BV423" s="11"/>
      <c r="BW423" s="11"/>
      <c r="BX423" s="11"/>
      <c r="BY423" s="11"/>
    </row>
    <row r="424" spans="1:77" ht="14.25" customHeight="1">
      <c r="A424" s="11"/>
      <c r="B424" s="11"/>
      <c r="C424" s="53"/>
      <c r="D424" s="16"/>
      <c r="E424" s="16"/>
      <c r="F424" s="16"/>
      <c r="G424" s="16"/>
      <c r="H424" s="11"/>
      <c r="I424" s="54"/>
      <c r="J424" s="54"/>
      <c r="K424" s="54"/>
      <c r="L424" s="54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/>
      <c r="BU424" s="11"/>
      <c r="BV424" s="11"/>
      <c r="BW424" s="11"/>
      <c r="BX424" s="11"/>
      <c r="BY424" s="11"/>
    </row>
    <row r="425" spans="1:77" ht="14.25" customHeight="1">
      <c r="A425" s="11"/>
      <c r="B425" s="11"/>
      <c r="C425" s="53"/>
      <c r="D425" s="16"/>
      <c r="E425" s="16"/>
      <c r="F425" s="16"/>
      <c r="G425" s="16"/>
      <c r="H425" s="11"/>
      <c r="I425" s="54"/>
      <c r="J425" s="54"/>
      <c r="K425" s="54"/>
      <c r="L425" s="54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1"/>
      <c r="BT425" s="11"/>
      <c r="BU425" s="11"/>
      <c r="BV425" s="11"/>
      <c r="BW425" s="11"/>
      <c r="BX425" s="11"/>
      <c r="BY425" s="11"/>
    </row>
    <row r="426" spans="1:77" ht="14.25" customHeight="1">
      <c r="A426" s="11"/>
      <c r="B426" s="11"/>
      <c r="C426" s="53"/>
      <c r="D426" s="16"/>
      <c r="E426" s="16"/>
      <c r="F426" s="16"/>
      <c r="G426" s="16"/>
      <c r="H426" s="11"/>
      <c r="I426" s="54"/>
      <c r="J426" s="54"/>
      <c r="K426" s="54"/>
      <c r="L426" s="54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  <c r="BN426" s="11"/>
      <c r="BO426" s="11"/>
      <c r="BP426" s="11"/>
      <c r="BQ426" s="11"/>
      <c r="BR426" s="11"/>
      <c r="BS426" s="11"/>
      <c r="BT426" s="11"/>
      <c r="BU426" s="11"/>
      <c r="BV426" s="11"/>
      <c r="BW426" s="11"/>
      <c r="BX426" s="11"/>
      <c r="BY426" s="11"/>
    </row>
    <row r="427" spans="1:77" ht="14.25" customHeight="1">
      <c r="A427" s="11"/>
      <c r="B427" s="11"/>
      <c r="C427" s="53"/>
      <c r="D427" s="16"/>
      <c r="E427" s="16"/>
      <c r="F427" s="16"/>
      <c r="G427" s="16"/>
      <c r="H427" s="11"/>
      <c r="I427" s="54"/>
      <c r="J427" s="54"/>
      <c r="K427" s="54"/>
      <c r="L427" s="54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  <c r="BN427" s="11"/>
      <c r="BO427" s="11"/>
      <c r="BP427" s="11"/>
      <c r="BQ427" s="11"/>
      <c r="BR427" s="11"/>
      <c r="BS427" s="11"/>
      <c r="BT427" s="11"/>
      <c r="BU427" s="11"/>
      <c r="BV427" s="11"/>
      <c r="BW427" s="11"/>
      <c r="BX427" s="11"/>
      <c r="BY427" s="11"/>
    </row>
    <row r="428" spans="1:77" ht="14.25" customHeight="1">
      <c r="A428" s="11"/>
      <c r="B428" s="11"/>
      <c r="C428" s="53"/>
      <c r="D428" s="16"/>
      <c r="E428" s="16"/>
      <c r="F428" s="16"/>
      <c r="G428" s="16"/>
      <c r="H428" s="11"/>
      <c r="I428" s="54"/>
      <c r="J428" s="54"/>
      <c r="K428" s="54"/>
      <c r="L428" s="54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  <c r="BN428" s="11"/>
      <c r="BO428" s="11"/>
      <c r="BP428" s="11"/>
      <c r="BQ428" s="11"/>
      <c r="BR428" s="11"/>
      <c r="BS428" s="11"/>
      <c r="BT428" s="11"/>
      <c r="BU428" s="11"/>
      <c r="BV428" s="11"/>
      <c r="BW428" s="11"/>
      <c r="BX428" s="11"/>
      <c r="BY428" s="11"/>
    </row>
    <row r="429" spans="1:77" ht="14.25" customHeight="1">
      <c r="A429" s="11"/>
      <c r="B429" s="11"/>
      <c r="C429" s="53"/>
      <c r="D429" s="16"/>
      <c r="E429" s="16"/>
      <c r="F429" s="16"/>
      <c r="G429" s="16"/>
      <c r="H429" s="11"/>
      <c r="I429" s="54"/>
      <c r="J429" s="54"/>
      <c r="K429" s="54"/>
      <c r="L429" s="54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/>
      <c r="BU429" s="11"/>
      <c r="BV429" s="11"/>
      <c r="BW429" s="11"/>
      <c r="BX429" s="11"/>
      <c r="BY429" s="11"/>
    </row>
    <row r="430" spans="1:77" ht="14.25" customHeight="1">
      <c r="A430" s="11"/>
      <c r="B430" s="11"/>
      <c r="C430" s="53"/>
      <c r="D430" s="16"/>
      <c r="E430" s="16"/>
      <c r="F430" s="16"/>
      <c r="G430" s="16"/>
      <c r="H430" s="11"/>
      <c r="I430" s="54"/>
      <c r="J430" s="54"/>
      <c r="K430" s="54"/>
      <c r="L430" s="54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1"/>
      <c r="BT430" s="11"/>
      <c r="BU430" s="11"/>
      <c r="BV430" s="11"/>
      <c r="BW430" s="11"/>
      <c r="BX430" s="11"/>
      <c r="BY430" s="11"/>
    </row>
    <row r="431" spans="1:77" ht="14.25" customHeight="1">
      <c r="A431" s="11"/>
      <c r="B431" s="11"/>
      <c r="C431" s="53"/>
      <c r="D431" s="16"/>
      <c r="E431" s="16"/>
      <c r="F431" s="16"/>
      <c r="G431" s="16"/>
      <c r="H431" s="11"/>
      <c r="I431" s="54"/>
      <c r="J431" s="54"/>
      <c r="K431" s="54"/>
      <c r="L431" s="54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  <c r="BN431" s="11"/>
      <c r="BO431" s="11"/>
      <c r="BP431" s="11"/>
      <c r="BQ431" s="11"/>
      <c r="BR431" s="11"/>
      <c r="BS431" s="11"/>
      <c r="BT431" s="11"/>
      <c r="BU431" s="11"/>
      <c r="BV431" s="11"/>
      <c r="BW431" s="11"/>
      <c r="BX431" s="11"/>
      <c r="BY431" s="11"/>
    </row>
    <row r="432" spans="1:77" ht="14.25" customHeight="1">
      <c r="A432" s="11"/>
      <c r="B432" s="11"/>
      <c r="C432" s="53"/>
      <c r="D432" s="16"/>
      <c r="E432" s="16"/>
      <c r="F432" s="16"/>
      <c r="G432" s="16"/>
      <c r="H432" s="11"/>
      <c r="I432" s="54"/>
      <c r="J432" s="54"/>
      <c r="K432" s="54"/>
      <c r="L432" s="54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  <c r="BN432" s="11"/>
      <c r="BO432" s="11"/>
      <c r="BP432" s="11"/>
      <c r="BQ432" s="11"/>
      <c r="BR432" s="11"/>
      <c r="BS432" s="11"/>
      <c r="BT432" s="11"/>
      <c r="BU432" s="11"/>
      <c r="BV432" s="11"/>
      <c r="BW432" s="11"/>
      <c r="BX432" s="11"/>
      <c r="BY432" s="11"/>
    </row>
    <row r="433" spans="1:77" ht="14.25" customHeight="1">
      <c r="A433" s="11"/>
      <c r="B433" s="11"/>
      <c r="C433" s="53"/>
      <c r="D433" s="16"/>
      <c r="E433" s="16"/>
      <c r="F433" s="16"/>
      <c r="G433" s="16"/>
      <c r="H433" s="11"/>
      <c r="I433" s="54"/>
      <c r="J433" s="54"/>
      <c r="K433" s="54"/>
      <c r="L433" s="54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  <c r="BN433" s="11"/>
      <c r="BO433" s="11"/>
      <c r="BP433" s="11"/>
      <c r="BQ433" s="11"/>
      <c r="BR433" s="11"/>
      <c r="BS433" s="11"/>
      <c r="BT433" s="11"/>
      <c r="BU433" s="11"/>
      <c r="BV433" s="11"/>
      <c r="BW433" s="11"/>
      <c r="BX433" s="11"/>
      <c r="BY433" s="11"/>
    </row>
    <row r="434" spans="1:77" ht="14.25" customHeight="1">
      <c r="A434" s="11"/>
      <c r="B434" s="11"/>
      <c r="C434" s="53"/>
      <c r="D434" s="16"/>
      <c r="E434" s="16"/>
      <c r="F434" s="16"/>
      <c r="G434" s="16"/>
      <c r="H434" s="11"/>
      <c r="I434" s="54"/>
      <c r="J434" s="54"/>
      <c r="K434" s="54"/>
      <c r="L434" s="54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  <c r="BN434" s="11"/>
      <c r="BO434" s="11"/>
      <c r="BP434" s="11"/>
      <c r="BQ434" s="11"/>
      <c r="BR434" s="11"/>
      <c r="BS434" s="11"/>
      <c r="BT434" s="11"/>
      <c r="BU434" s="11"/>
      <c r="BV434" s="11"/>
      <c r="BW434" s="11"/>
      <c r="BX434" s="11"/>
      <c r="BY434" s="11"/>
    </row>
    <row r="435" spans="1:77" ht="14.25" customHeight="1">
      <c r="A435" s="11"/>
      <c r="B435" s="11"/>
      <c r="C435" s="53"/>
      <c r="D435" s="16"/>
      <c r="E435" s="16"/>
      <c r="F435" s="16"/>
      <c r="G435" s="16"/>
      <c r="H435" s="11"/>
      <c r="I435" s="54"/>
      <c r="J435" s="54"/>
      <c r="K435" s="54"/>
      <c r="L435" s="54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/>
      <c r="BU435" s="11"/>
      <c r="BV435" s="11"/>
      <c r="BW435" s="11"/>
      <c r="BX435" s="11"/>
      <c r="BY435" s="11"/>
    </row>
    <row r="436" spans="1:77" ht="14.25" customHeight="1">
      <c r="A436" s="11"/>
      <c r="B436" s="11"/>
      <c r="C436" s="53"/>
      <c r="D436" s="16"/>
      <c r="E436" s="16"/>
      <c r="F436" s="16"/>
      <c r="G436" s="16"/>
      <c r="H436" s="11"/>
      <c r="I436" s="54"/>
      <c r="J436" s="54"/>
      <c r="K436" s="54"/>
      <c r="L436" s="54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  <c r="BN436" s="11"/>
      <c r="BO436" s="11"/>
      <c r="BP436" s="11"/>
      <c r="BQ436" s="11"/>
      <c r="BR436" s="11"/>
      <c r="BS436" s="11"/>
      <c r="BT436" s="11"/>
      <c r="BU436" s="11"/>
      <c r="BV436" s="11"/>
      <c r="BW436" s="11"/>
      <c r="BX436" s="11"/>
      <c r="BY436" s="11"/>
    </row>
    <row r="437" spans="1:77" ht="14.25" customHeight="1">
      <c r="A437" s="11"/>
      <c r="B437" s="11"/>
      <c r="C437" s="53"/>
      <c r="D437" s="16"/>
      <c r="E437" s="16"/>
      <c r="F437" s="16"/>
      <c r="G437" s="16"/>
      <c r="H437" s="11"/>
      <c r="I437" s="54"/>
      <c r="J437" s="54"/>
      <c r="K437" s="54"/>
      <c r="L437" s="54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  <c r="BN437" s="11"/>
      <c r="BO437" s="11"/>
      <c r="BP437" s="11"/>
      <c r="BQ437" s="11"/>
      <c r="BR437" s="11"/>
      <c r="BS437" s="11"/>
      <c r="BT437" s="11"/>
      <c r="BU437" s="11"/>
      <c r="BV437" s="11"/>
      <c r="BW437" s="11"/>
      <c r="BX437" s="11"/>
      <c r="BY437" s="11"/>
    </row>
    <row r="438" spans="1:77" ht="14.25" customHeight="1">
      <c r="A438" s="11"/>
      <c r="B438" s="11"/>
      <c r="C438" s="53"/>
      <c r="D438" s="16"/>
      <c r="E438" s="16"/>
      <c r="F438" s="16"/>
      <c r="G438" s="16"/>
      <c r="H438" s="11"/>
      <c r="I438" s="54"/>
      <c r="J438" s="54"/>
      <c r="K438" s="54"/>
      <c r="L438" s="54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11"/>
      <c r="BW438" s="11"/>
      <c r="BX438" s="11"/>
      <c r="BY438" s="11"/>
    </row>
    <row r="439" spans="1:77" ht="14.25" customHeight="1">
      <c r="A439" s="11"/>
      <c r="B439" s="11"/>
      <c r="C439" s="53"/>
      <c r="D439" s="16"/>
      <c r="E439" s="16"/>
      <c r="F439" s="16"/>
      <c r="G439" s="16"/>
      <c r="H439" s="11"/>
      <c r="I439" s="54"/>
      <c r="J439" s="54"/>
      <c r="K439" s="54"/>
      <c r="L439" s="54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11"/>
      <c r="BW439" s="11"/>
      <c r="BX439" s="11"/>
      <c r="BY439" s="11"/>
    </row>
    <row r="440" spans="1:77" ht="14.25" customHeight="1">
      <c r="A440" s="11"/>
      <c r="B440" s="11"/>
      <c r="C440" s="53"/>
      <c r="D440" s="16"/>
      <c r="E440" s="16"/>
      <c r="F440" s="16"/>
      <c r="G440" s="16"/>
      <c r="H440" s="11"/>
      <c r="I440" s="54"/>
      <c r="J440" s="54"/>
      <c r="K440" s="54"/>
      <c r="L440" s="54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11"/>
      <c r="BW440" s="11"/>
      <c r="BX440" s="11"/>
      <c r="BY440" s="11"/>
    </row>
    <row r="441" spans="1:77" ht="14.25" customHeight="1">
      <c r="A441" s="11"/>
      <c r="B441" s="11"/>
      <c r="C441" s="53"/>
      <c r="D441" s="16"/>
      <c r="E441" s="16"/>
      <c r="F441" s="16"/>
      <c r="G441" s="16"/>
      <c r="H441" s="11"/>
      <c r="I441" s="54"/>
      <c r="J441" s="54"/>
      <c r="K441" s="54"/>
      <c r="L441" s="54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/>
      <c r="BU441" s="11"/>
      <c r="BV441" s="11"/>
      <c r="BW441" s="11"/>
      <c r="BX441" s="11"/>
      <c r="BY441" s="11"/>
    </row>
    <row r="442" spans="1:77" ht="14.25" customHeight="1">
      <c r="A442" s="11"/>
      <c r="B442" s="11"/>
      <c r="C442" s="53"/>
      <c r="D442" s="16"/>
      <c r="E442" s="16"/>
      <c r="F442" s="16"/>
      <c r="G442" s="16"/>
      <c r="H442" s="11"/>
      <c r="I442" s="54"/>
      <c r="J442" s="54"/>
      <c r="K442" s="54"/>
      <c r="L442" s="54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11"/>
      <c r="BW442" s="11"/>
      <c r="BX442" s="11"/>
      <c r="BY442" s="11"/>
    </row>
    <row r="443" spans="1:77" ht="14.25" customHeight="1">
      <c r="A443" s="11"/>
      <c r="B443" s="11"/>
      <c r="C443" s="53"/>
      <c r="D443" s="16"/>
      <c r="E443" s="16"/>
      <c r="F443" s="16"/>
      <c r="G443" s="16"/>
      <c r="H443" s="11"/>
      <c r="I443" s="54"/>
      <c r="J443" s="54"/>
      <c r="K443" s="54"/>
      <c r="L443" s="54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11"/>
      <c r="BW443" s="11"/>
      <c r="BX443" s="11"/>
      <c r="BY443" s="11"/>
    </row>
    <row r="444" spans="1:77" ht="14.25" customHeight="1">
      <c r="A444" s="11"/>
      <c r="B444" s="11"/>
      <c r="C444" s="53"/>
      <c r="D444" s="16"/>
      <c r="E444" s="16"/>
      <c r="F444" s="16"/>
      <c r="G444" s="16"/>
      <c r="H444" s="11"/>
      <c r="I444" s="54"/>
      <c r="J444" s="54"/>
      <c r="K444" s="54"/>
      <c r="L444" s="54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/>
      <c r="BU444" s="11"/>
      <c r="BV444" s="11"/>
      <c r="BW444" s="11"/>
      <c r="BX444" s="11"/>
      <c r="BY444" s="11"/>
    </row>
    <row r="445" spans="1:77" ht="14.25" customHeight="1">
      <c r="A445" s="11"/>
      <c r="B445" s="11"/>
      <c r="C445" s="53"/>
      <c r="D445" s="16"/>
      <c r="E445" s="16"/>
      <c r="F445" s="16"/>
      <c r="G445" s="16"/>
      <c r="H445" s="11"/>
      <c r="I445" s="54"/>
      <c r="J445" s="54"/>
      <c r="K445" s="54"/>
      <c r="L445" s="54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/>
      <c r="BU445" s="11"/>
      <c r="BV445" s="11"/>
      <c r="BW445" s="11"/>
      <c r="BX445" s="11"/>
      <c r="BY445" s="11"/>
    </row>
    <row r="446" spans="1:77" ht="14.25" customHeight="1">
      <c r="A446" s="11"/>
      <c r="B446" s="11"/>
      <c r="C446" s="53"/>
      <c r="D446" s="16"/>
      <c r="E446" s="16"/>
      <c r="F446" s="16"/>
      <c r="G446" s="16"/>
      <c r="H446" s="11"/>
      <c r="I446" s="54"/>
      <c r="J446" s="54"/>
      <c r="K446" s="54"/>
      <c r="L446" s="54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/>
      <c r="BU446" s="11"/>
      <c r="BV446" s="11"/>
      <c r="BW446" s="11"/>
      <c r="BX446" s="11"/>
      <c r="BY446" s="11"/>
    </row>
    <row r="447" spans="1:77" ht="14.25" customHeight="1">
      <c r="A447" s="11"/>
      <c r="B447" s="11"/>
      <c r="C447" s="53"/>
      <c r="D447" s="16"/>
      <c r="E447" s="16"/>
      <c r="F447" s="16"/>
      <c r="G447" s="16"/>
      <c r="H447" s="11"/>
      <c r="I447" s="54"/>
      <c r="J447" s="54"/>
      <c r="K447" s="54"/>
      <c r="L447" s="54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/>
      <c r="BU447" s="11"/>
      <c r="BV447" s="11"/>
      <c r="BW447" s="11"/>
      <c r="BX447" s="11"/>
      <c r="BY447" s="11"/>
    </row>
    <row r="448" spans="1:77" ht="14.25" customHeight="1">
      <c r="A448" s="11"/>
      <c r="B448" s="11"/>
      <c r="C448" s="53"/>
      <c r="D448" s="16"/>
      <c r="E448" s="16"/>
      <c r="F448" s="16"/>
      <c r="G448" s="16"/>
      <c r="H448" s="11"/>
      <c r="I448" s="54"/>
      <c r="J448" s="54"/>
      <c r="K448" s="54"/>
      <c r="L448" s="54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/>
      <c r="BU448" s="11"/>
      <c r="BV448" s="11"/>
      <c r="BW448" s="11"/>
      <c r="BX448" s="11"/>
      <c r="BY448" s="11"/>
    </row>
    <row r="449" spans="1:77" ht="14.25" customHeight="1">
      <c r="A449" s="11"/>
      <c r="B449" s="11"/>
      <c r="C449" s="53"/>
      <c r="D449" s="16"/>
      <c r="E449" s="16"/>
      <c r="F449" s="16"/>
      <c r="G449" s="16"/>
      <c r="H449" s="11"/>
      <c r="I449" s="54"/>
      <c r="J449" s="54"/>
      <c r="K449" s="54"/>
      <c r="L449" s="54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</row>
    <row r="450" spans="1:77" ht="14.25" customHeight="1">
      <c r="A450" s="11"/>
      <c r="B450" s="11"/>
      <c r="C450" s="53"/>
      <c r="D450" s="16"/>
      <c r="E450" s="16"/>
      <c r="F450" s="16"/>
      <c r="G450" s="16"/>
      <c r="H450" s="11"/>
      <c r="I450" s="54"/>
      <c r="J450" s="54"/>
      <c r="K450" s="54"/>
      <c r="L450" s="54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</row>
    <row r="451" spans="1:77" ht="14.25" customHeight="1">
      <c r="A451" s="11"/>
      <c r="B451" s="11"/>
      <c r="C451" s="53"/>
      <c r="D451" s="16"/>
      <c r="E451" s="16"/>
      <c r="F451" s="16"/>
      <c r="G451" s="16"/>
      <c r="H451" s="11"/>
      <c r="I451" s="54"/>
      <c r="J451" s="54"/>
      <c r="K451" s="54"/>
      <c r="L451" s="54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</row>
    <row r="452" spans="1:77" ht="14.25" customHeight="1">
      <c r="A452" s="11"/>
      <c r="B452" s="11"/>
      <c r="C452" s="53"/>
      <c r="D452" s="16"/>
      <c r="E452" s="16"/>
      <c r="F452" s="16"/>
      <c r="G452" s="16"/>
      <c r="H452" s="11"/>
      <c r="I452" s="54"/>
      <c r="J452" s="54"/>
      <c r="K452" s="54"/>
      <c r="L452" s="54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</row>
    <row r="453" spans="1:77" ht="14.25" customHeight="1">
      <c r="A453" s="11"/>
      <c r="B453" s="11"/>
      <c r="C453" s="53"/>
      <c r="D453" s="16"/>
      <c r="E453" s="16"/>
      <c r="F453" s="16"/>
      <c r="G453" s="16"/>
      <c r="H453" s="11"/>
      <c r="I453" s="54"/>
      <c r="J453" s="54"/>
      <c r="K453" s="54"/>
      <c r="L453" s="54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</row>
    <row r="454" spans="1:77" ht="14.25" customHeight="1">
      <c r="A454" s="11"/>
      <c r="B454" s="11"/>
      <c r="C454" s="53"/>
      <c r="D454" s="16"/>
      <c r="E454" s="16"/>
      <c r="F454" s="16"/>
      <c r="G454" s="16"/>
      <c r="H454" s="11"/>
      <c r="I454" s="54"/>
      <c r="J454" s="54"/>
      <c r="K454" s="54"/>
      <c r="L454" s="54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</row>
    <row r="455" spans="1:77" ht="14.25" customHeight="1">
      <c r="A455" s="11"/>
      <c r="B455" s="11"/>
      <c r="C455" s="53"/>
      <c r="D455" s="16"/>
      <c r="E455" s="16"/>
      <c r="F455" s="16"/>
      <c r="G455" s="16"/>
      <c r="H455" s="11"/>
      <c r="I455" s="54"/>
      <c r="J455" s="54"/>
      <c r="K455" s="54"/>
      <c r="L455" s="54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</row>
    <row r="456" spans="1:77" ht="14.25" customHeight="1">
      <c r="A456" s="11"/>
      <c r="B456" s="11"/>
      <c r="C456" s="53"/>
      <c r="D456" s="16"/>
      <c r="E456" s="16"/>
      <c r="F456" s="16"/>
      <c r="G456" s="16"/>
      <c r="H456" s="11"/>
      <c r="I456" s="54"/>
      <c r="J456" s="54"/>
      <c r="K456" s="54"/>
      <c r="L456" s="54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</row>
    <row r="457" spans="1:77" ht="14.25" customHeight="1">
      <c r="A457" s="11"/>
      <c r="B457" s="11"/>
      <c r="C457" s="53"/>
      <c r="D457" s="16"/>
      <c r="E457" s="16"/>
      <c r="F457" s="16"/>
      <c r="G457" s="16"/>
      <c r="H457" s="11"/>
      <c r="I457" s="54"/>
      <c r="J457" s="54"/>
      <c r="K457" s="54"/>
      <c r="L457" s="54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</row>
    <row r="458" spans="1:77" ht="14.25" customHeight="1">
      <c r="A458" s="11"/>
      <c r="B458" s="11"/>
      <c r="C458" s="53"/>
      <c r="D458" s="16"/>
      <c r="E458" s="16"/>
      <c r="F458" s="16"/>
      <c r="G458" s="16"/>
      <c r="H458" s="11"/>
      <c r="I458" s="54"/>
      <c r="J458" s="54"/>
      <c r="K458" s="54"/>
      <c r="L458" s="54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</row>
    <row r="459" spans="1:77" ht="14.25" customHeight="1">
      <c r="A459" s="11"/>
      <c r="B459" s="11"/>
      <c r="C459" s="53"/>
      <c r="D459" s="16"/>
      <c r="E459" s="16"/>
      <c r="F459" s="16"/>
      <c r="G459" s="16"/>
      <c r="H459" s="11"/>
      <c r="I459" s="54"/>
      <c r="J459" s="54"/>
      <c r="K459" s="54"/>
      <c r="L459" s="54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</row>
    <row r="460" spans="1:77" ht="14.25" customHeight="1">
      <c r="A460" s="11"/>
      <c r="B460" s="11"/>
      <c r="C460" s="53"/>
      <c r="D460" s="16"/>
      <c r="E460" s="16"/>
      <c r="F460" s="16"/>
      <c r="G460" s="16"/>
      <c r="H460" s="11"/>
      <c r="I460" s="54"/>
      <c r="J460" s="54"/>
      <c r="K460" s="54"/>
      <c r="L460" s="54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</row>
    <row r="461" spans="1:77" ht="14.25" customHeight="1">
      <c r="A461" s="11"/>
      <c r="B461" s="11"/>
      <c r="C461" s="53"/>
      <c r="D461" s="16"/>
      <c r="E461" s="16"/>
      <c r="F461" s="16"/>
      <c r="G461" s="16"/>
      <c r="H461" s="11"/>
      <c r="I461" s="54"/>
      <c r="J461" s="54"/>
      <c r="K461" s="54"/>
      <c r="L461" s="54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</row>
    <row r="462" spans="1:77" ht="14.25" customHeight="1">
      <c r="A462" s="11"/>
      <c r="B462" s="11"/>
      <c r="C462" s="53"/>
      <c r="D462" s="16"/>
      <c r="E462" s="16"/>
      <c r="F462" s="16"/>
      <c r="G462" s="16"/>
      <c r="H462" s="11"/>
      <c r="I462" s="54"/>
      <c r="J462" s="54"/>
      <c r="K462" s="54"/>
      <c r="L462" s="54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</row>
    <row r="463" spans="1:77" ht="14.25" customHeight="1">
      <c r="A463" s="11"/>
      <c r="B463" s="11"/>
      <c r="C463" s="53"/>
      <c r="D463" s="16"/>
      <c r="E463" s="16"/>
      <c r="F463" s="16"/>
      <c r="G463" s="16"/>
      <c r="H463" s="11"/>
      <c r="I463" s="54"/>
      <c r="J463" s="54"/>
      <c r="K463" s="54"/>
      <c r="L463" s="54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</row>
    <row r="464" spans="1:77" ht="14.25" customHeight="1">
      <c r="A464" s="11"/>
      <c r="B464" s="11"/>
      <c r="C464" s="53"/>
      <c r="D464" s="16"/>
      <c r="E464" s="16"/>
      <c r="F464" s="16"/>
      <c r="G464" s="16"/>
      <c r="H464" s="11"/>
      <c r="I464" s="54"/>
      <c r="J464" s="54"/>
      <c r="K464" s="54"/>
      <c r="L464" s="54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</row>
    <row r="465" spans="1:77" ht="14.25" customHeight="1">
      <c r="A465" s="11"/>
      <c r="B465" s="11"/>
      <c r="C465" s="53"/>
      <c r="D465" s="16"/>
      <c r="E465" s="16"/>
      <c r="F465" s="16"/>
      <c r="G465" s="16"/>
      <c r="H465" s="11"/>
      <c r="I465" s="54"/>
      <c r="J465" s="54"/>
      <c r="K465" s="54"/>
      <c r="L465" s="54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</row>
    <row r="466" spans="1:77" ht="14.25" customHeight="1">
      <c r="A466" s="11"/>
      <c r="B466" s="11"/>
      <c r="C466" s="53"/>
      <c r="D466" s="16"/>
      <c r="E466" s="16"/>
      <c r="F466" s="16"/>
      <c r="G466" s="16"/>
      <c r="H466" s="11"/>
      <c r="I466" s="54"/>
      <c r="J466" s="54"/>
      <c r="K466" s="54"/>
      <c r="L466" s="54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</row>
    <row r="467" spans="1:77" ht="14.25" customHeight="1">
      <c r="A467" s="11"/>
      <c r="B467" s="11"/>
      <c r="C467" s="53"/>
      <c r="D467" s="16"/>
      <c r="E467" s="16"/>
      <c r="F467" s="16"/>
      <c r="G467" s="16"/>
      <c r="H467" s="11"/>
      <c r="I467" s="54"/>
      <c r="J467" s="54"/>
      <c r="K467" s="54"/>
      <c r="L467" s="54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</row>
    <row r="468" spans="1:77" ht="14.25" customHeight="1">
      <c r="A468" s="11"/>
      <c r="B468" s="11"/>
      <c r="C468" s="53"/>
      <c r="D468" s="16"/>
      <c r="E468" s="16"/>
      <c r="F468" s="16"/>
      <c r="G468" s="16"/>
      <c r="H468" s="11"/>
      <c r="I468" s="54"/>
      <c r="J468" s="54"/>
      <c r="K468" s="54"/>
      <c r="L468" s="54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</row>
    <row r="469" spans="1:77" ht="14.25" customHeight="1">
      <c r="A469" s="11"/>
      <c r="B469" s="11"/>
      <c r="C469" s="53"/>
      <c r="D469" s="16"/>
      <c r="E469" s="16"/>
      <c r="F469" s="16"/>
      <c r="G469" s="16"/>
      <c r="H469" s="11"/>
      <c r="I469" s="54"/>
      <c r="J469" s="54"/>
      <c r="K469" s="54"/>
      <c r="L469" s="54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</row>
    <row r="470" spans="1:77" ht="14.25" customHeight="1">
      <c r="A470" s="11"/>
      <c r="B470" s="11"/>
      <c r="C470" s="53"/>
      <c r="D470" s="16"/>
      <c r="E470" s="16"/>
      <c r="F470" s="16"/>
      <c r="G470" s="16"/>
      <c r="H470" s="11"/>
      <c r="I470" s="54"/>
      <c r="J470" s="54"/>
      <c r="K470" s="54"/>
      <c r="L470" s="54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</row>
    <row r="471" spans="1:77" ht="14.25" customHeight="1">
      <c r="A471" s="11"/>
      <c r="B471" s="11"/>
      <c r="C471" s="53"/>
      <c r="D471" s="16"/>
      <c r="E471" s="16"/>
      <c r="F471" s="16"/>
      <c r="G471" s="16"/>
      <c r="H471" s="11"/>
      <c r="I471" s="54"/>
      <c r="J471" s="54"/>
      <c r="K471" s="54"/>
      <c r="L471" s="54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</row>
    <row r="472" spans="1:77" ht="14.25" customHeight="1">
      <c r="A472" s="11"/>
      <c r="B472" s="11"/>
      <c r="C472" s="53"/>
      <c r="D472" s="16"/>
      <c r="E472" s="16"/>
      <c r="F472" s="16"/>
      <c r="G472" s="16"/>
      <c r="H472" s="11"/>
      <c r="I472" s="54"/>
      <c r="J472" s="54"/>
      <c r="K472" s="54"/>
      <c r="L472" s="54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</row>
    <row r="473" spans="1:77" ht="14.25" customHeight="1">
      <c r="A473" s="11"/>
      <c r="B473" s="11"/>
      <c r="C473" s="53"/>
      <c r="D473" s="16"/>
      <c r="E473" s="16"/>
      <c r="F473" s="16"/>
      <c r="G473" s="16"/>
      <c r="H473" s="11"/>
      <c r="I473" s="54"/>
      <c r="J473" s="54"/>
      <c r="K473" s="54"/>
      <c r="L473" s="54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/>
      <c r="BU473" s="11"/>
      <c r="BV473" s="11"/>
      <c r="BW473" s="11"/>
      <c r="BX473" s="11"/>
      <c r="BY473" s="11"/>
    </row>
    <row r="474" spans="1:77" ht="14.25" customHeight="1">
      <c r="A474" s="11"/>
      <c r="B474" s="11"/>
      <c r="C474" s="53"/>
      <c r="D474" s="16"/>
      <c r="E474" s="16"/>
      <c r="F474" s="16"/>
      <c r="G474" s="16"/>
      <c r="H474" s="11"/>
      <c r="I474" s="54"/>
      <c r="J474" s="54"/>
      <c r="K474" s="54"/>
      <c r="L474" s="54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/>
      <c r="BU474" s="11"/>
      <c r="BV474" s="11"/>
      <c r="BW474" s="11"/>
      <c r="BX474" s="11"/>
      <c r="BY474" s="11"/>
    </row>
    <row r="475" spans="1:77" ht="14.25" customHeight="1">
      <c r="A475" s="11"/>
      <c r="B475" s="11"/>
      <c r="C475" s="53"/>
      <c r="D475" s="16"/>
      <c r="E475" s="16"/>
      <c r="F475" s="16"/>
      <c r="G475" s="16"/>
      <c r="H475" s="11"/>
      <c r="I475" s="54"/>
      <c r="J475" s="54"/>
      <c r="K475" s="54"/>
      <c r="L475" s="54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/>
      <c r="BU475" s="11"/>
      <c r="BV475" s="11"/>
      <c r="BW475" s="11"/>
      <c r="BX475" s="11"/>
      <c r="BY475" s="11"/>
    </row>
    <row r="476" spans="1:77" ht="14.25" customHeight="1">
      <c r="A476" s="11"/>
      <c r="B476" s="11"/>
      <c r="C476" s="53"/>
      <c r="D476" s="16"/>
      <c r="E476" s="16"/>
      <c r="F476" s="16"/>
      <c r="G476" s="16"/>
      <c r="H476" s="11"/>
      <c r="I476" s="54"/>
      <c r="J476" s="54"/>
      <c r="K476" s="54"/>
      <c r="L476" s="54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/>
      <c r="BU476" s="11"/>
      <c r="BV476" s="11"/>
      <c r="BW476" s="11"/>
      <c r="BX476" s="11"/>
      <c r="BY476" s="11"/>
    </row>
    <row r="477" spans="1:77" ht="14.25" customHeight="1">
      <c r="A477" s="11"/>
      <c r="B477" s="11"/>
      <c r="C477" s="53"/>
      <c r="D477" s="16"/>
      <c r="E477" s="16"/>
      <c r="F477" s="16"/>
      <c r="G477" s="16"/>
      <c r="H477" s="11"/>
      <c r="I477" s="54"/>
      <c r="J477" s="54"/>
      <c r="K477" s="54"/>
      <c r="L477" s="54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/>
      <c r="BU477" s="11"/>
      <c r="BV477" s="11"/>
      <c r="BW477" s="11"/>
      <c r="BX477" s="11"/>
      <c r="BY477" s="11"/>
    </row>
    <row r="478" spans="1:77" ht="14.25" customHeight="1">
      <c r="A478" s="11"/>
      <c r="B478" s="11"/>
      <c r="C478" s="53"/>
      <c r="D478" s="16"/>
      <c r="E478" s="16"/>
      <c r="F478" s="16"/>
      <c r="G478" s="16"/>
      <c r="H478" s="11"/>
      <c r="I478" s="54"/>
      <c r="J478" s="54"/>
      <c r="K478" s="54"/>
      <c r="L478" s="54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/>
      <c r="BU478" s="11"/>
      <c r="BV478" s="11"/>
      <c r="BW478" s="11"/>
      <c r="BX478" s="11"/>
      <c r="BY478" s="11"/>
    </row>
    <row r="479" spans="1:77" ht="14.25" customHeight="1">
      <c r="A479" s="11"/>
      <c r="B479" s="11"/>
      <c r="C479" s="53"/>
      <c r="D479" s="16"/>
      <c r="E479" s="16"/>
      <c r="F479" s="16"/>
      <c r="G479" s="16"/>
      <c r="H479" s="11"/>
      <c r="I479" s="54"/>
      <c r="J479" s="54"/>
      <c r="K479" s="54"/>
      <c r="L479" s="54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/>
      <c r="BU479" s="11"/>
      <c r="BV479" s="11"/>
      <c r="BW479" s="11"/>
      <c r="BX479" s="11"/>
      <c r="BY479" s="11"/>
    </row>
    <row r="480" spans="1:77" ht="14.25" customHeight="1">
      <c r="A480" s="11"/>
      <c r="B480" s="11"/>
      <c r="C480" s="53"/>
      <c r="D480" s="16"/>
      <c r="E480" s="16"/>
      <c r="F480" s="16"/>
      <c r="G480" s="16"/>
      <c r="H480" s="11"/>
      <c r="I480" s="54"/>
      <c r="J480" s="54"/>
      <c r="K480" s="54"/>
      <c r="L480" s="54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/>
      <c r="BU480" s="11"/>
      <c r="BV480" s="11"/>
      <c r="BW480" s="11"/>
      <c r="BX480" s="11"/>
      <c r="BY480" s="11"/>
    </row>
    <row r="481" spans="1:77" ht="14.25" customHeight="1">
      <c r="A481" s="11"/>
      <c r="B481" s="11"/>
      <c r="C481" s="53"/>
      <c r="D481" s="16"/>
      <c r="E481" s="16"/>
      <c r="F481" s="16"/>
      <c r="G481" s="16"/>
      <c r="H481" s="11"/>
      <c r="I481" s="54"/>
      <c r="J481" s="54"/>
      <c r="K481" s="54"/>
      <c r="L481" s="54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/>
      <c r="BU481" s="11"/>
      <c r="BV481" s="11"/>
      <c r="BW481" s="11"/>
      <c r="BX481" s="11"/>
      <c r="BY481" s="11"/>
    </row>
    <row r="482" spans="1:77" ht="14.25" customHeight="1">
      <c r="A482" s="11"/>
      <c r="B482" s="11"/>
      <c r="C482" s="53"/>
      <c r="D482" s="16"/>
      <c r="E482" s="16"/>
      <c r="F482" s="16"/>
      <c r="G482" s="16"/>
      <c r="H482" s="11"/>
      <c r="I482" s="54"/>
      <c r="J482" s="54"/>
      <c r="K482" s="54"/>
      <c r="L482" s="54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/>
      <c r="BU482" s="11"/>
      <c r="BV482" s="11"/>
      <c r="BW482" s="11"/>
      <c r="BX482" s="11"/>
      <c r="BY482" s="11"/>
    </row>
    <row r="483" spans="1:77" ht="14.25" customHeight="1">
      <c r="A483" s="11"/>
      <c r="B483" s="11"/>
      <c r="C483" s="53"/>
      <c r="D483" s="16"/>
      <c r="E483" s="16"/>
      <c r="F483" s="16"/>
      <c r="G483" s="16"/>
      <c r="H483" s="11"/>
      <c r="I483" s="54"/>
      <c r="J483" s="54"/>
      <c r="K483" s="54"/>
      <c r="L483" s="54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/>
      <c r="BU483" s="11"/>
      <c r="BV483" s="11"/>
      <c r="BW483" s="11"/>
      <c r="BX483" s="11"/>
      <c r="BY483" s="11"/>
    </row>
    <row r="484" spans="1:77" ht="14.25" customHeight="1">
      <c r="A484" s="11"/>
      <c r="B484" s="11"/>
      <c r="C484" s="53"/>
      <c r="D484" s="16"/>
      <c r="E484" s="16"/>
      <c r="F484" s="16"/>
      <c r="G484" s="16"/>
      <c r="H484" s="11"/>
      <c r="I484" s="54"/>
      <c r="J484" s="54"/>
      <c r="K484" s="54"/>
      <c r="L484" s="54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/>
      <c r="BU484" s="11"/>
      <c r="BV484" s="11"/>
      <c r="BW484" s="11"/>
      <c r="BX484" s="11"/>
      <c r="BY484" s="11"/>
    </row>
    <row r="485" spans="1:77" ht="14.25" customHeight="1">
      <c r="A485" s="11"/>
      <c r="B485" s="11"/>
      <c r="C485" s="53"/>
      <c r="D485" s="16"/>
      <c r="E485" s="16"/>
      <c r="F485" s="16"/>
      <c r="G485" s="16"/>
      <c r="H485" s="11"/>
      <c r="I485" s="54"/>
      <c r="J485" s="54"/>
      <c r="K485" s="54"/>
      <c r="L485" s="54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</row>
    <row r="486" spans="1:77" ht="14.25" customHeight="1">
      <c r="A486" s="11"/>
      <c r="B486" s="11"/>
      <c r="C486" s="53"/>
      <c r="D486" s="16"/>
      <c r="E486" s="16"/>
      <c r="F486" s="16"/>
      <c r="G486" s="16"/>
      <c r="H486" s="11"/>
      <c r="I486" s="54"/>
      <c r="J486" s="54"/>
      <c r="K486" s="54"/>
      <c r="L486" s="54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/>
      <c r="BU486" s="11"/>
      <c r="BV486" s="11"/>
      <c r="BW486" s="11"/>
      <c r="BX486" s="11"/>
      <c r="BY486" s="11"/>
    </row>
    <row r="487" spans="1:77" ht="14.25" customHeight="1">
      <c r="A487" s="11"/>
      <c r="B487" s="11"/>
      <c r="C487" s="53"/>
      <c r="D487" s="16"/>
      <c r="E487" s="16"/>
      <c r="F487" s="16"/>
      <c r="G487" s="16"/>
      <c r="H487" s="11"/>
      <c r="I487" s="54"/>
      <c r="J487" s="54"/>
      <c r="K487" s="54"/>
      <c r="L487" s="54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/>
      <c r="BU487" s="11"/>
      <c r="BV487" s="11"/>
      <c r="BW487" s="11"/>
      <c r="BX487" s="11"/>
      <c r="BY487" s="11"/>
    </row>
    <row r="488" spans="1:77" ht="14.25" customHeight="1">
      <c r="A488" s="11"/>
      <c r="B488" s="11"/>
      <c r="C488" s="53"/>
      <c r="D488" s="16"/>
      <c r="E488" s="16"/>
      <c r="F488" s="16"/>
      <c r="G488" s="16"/>
      <c r="H488" s="11"/>
      <c r="I488" s="54"/>
      <c r="J488" s="54"/>
      <c r="K488" s="54"/>
      <c r="L488" s="54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/>
      <c r="BU488" s="11"/>
      <c r="BV488" s="11"/>
      <c r="BW488" s="11"/>
      <c r="BX488" s="11"/>
      <c r="BY488" s="11"/>
    </row>
    <row r="489" spans="1:77" ht="14.25" customHeight="1">
      <c r="A489" s="11"/>
      <c r="B489" s="11"/>
      <c r="C489" s="53"/>
      <c r="D489" s="16"/>
      <c r="E489" s="16"/>
      <c r="F489" s="16"/>
      <c r="G489" s="16"/>
      <c r="H489" s="11"/>
      <c r="I489" s="54"/>
      <c r="J489" s="54"/>
      <c r="K489" s="54"/>
      <c r="L489" s="54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/>
      <c r="BU489" s="11"/>
      <c r="BV489" s="11"/>
      <c r="BW489" s="11"/>
      <c r="BX489" s="11"/>
      <c r="BY489" s="11"/>
    </row>
    <row r="490" spans="1:77" ht="14.25" customHeight="1">
      <c r="A490" s="11"/>
      <c r="B490" s="11"/>
      <c r="C490" s="53"/>
      <c r="D490" s="16"/>
      <c r="E490" s="16"/>
      <c r="F490" s="16"/>
      <c r="G490" s="16"/>
      <c r="H490" s="11"/>
      <c r="I490" s="54"/>
      <c r="J490" s="54"/>
      <c r="K490" s="54"/>
      <c r="L490" s="54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/>
      <c r="BU490" s="11"/>
      <c r="BV490" s="11"/>
      <c r="BW490" s="11"/>
      <c r="BX490" s="11"/>
      <c r="BY490" s="11"/>
    </row>
    <row r="491" spans="1:77" ht="14.25" customHeight="1">
      <c r="A491" s="11"/>
      <c r="B491" s="11"/>
      <c r="C491" s="53"/>
      <c r="D491" s="16"/>
      <c r="E491" s="16"/>
      <c r="F491" s="16"/>
      <c r="G491" s="16"/>
      <c r="H491" s="11"/>
      <c r="I491" s="54"/>
      <c r="J491" s="54"/>
      <c r="K491" s="54"/>
      <c r="L491" s="54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/>
      <c r="BU491" s="11"/>
      <c r="BV491" s="11"/>
      <c r="BW491" s="11"/>
      <c r="BX491" s="11"/>
      <c r="BY491" s="11"/>
    </row>
    <row r="492" spans="1:77" ht="14.25" customHeight="1">
      <c r="A492" s="11"/>
      <c r="B492" s="11"/>
      <c r="C492" s="53"/>
      <c r="D492" s="16"/>
      <c r="E492" s="16"/>
      <c r="F492" s="16"/>
      <c r="G492" s="16"/>
      <c r="H492" s="11"/>
      <c r="I492" s="54"/>
      <c r="J492" s="54"/>
      <c r="K492" s="54"/>
      <c r="L492" s="54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/>
      <c r="BU492" s="11"/>
      <c r="BV492" s="11"/>
      <c r="BW492" s="11"/>
      <c r="BX492" s="11"/>
      <c r="BY492" s="11"/>
    </row>
    <row r="493" spans="1:77" ht="14.25" customHeight="1">
      <c r="A493" s="11"/>
      <c r="B493" s="11"/>
      <c r="C493" s="53"/>
      <c r="D493" s="16"/>
      <c r="E493" s="16"/>
      <c r="F493" s="16"/>
      <c r="G493" s="16"/>
      <c r="H493" s="11"/>
      <c r="I493" s="54"/>
      <c r="J493" s="54"/>
      <c r="K493" s="54"/>
      <c r="L493" s="54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/>
      <c r="BU493" s="11"/>
      <c r="BV493" s="11"/>
      <c r="BW493" s="11"/>
      <c r="BX493" s="11"/>
      <c r="BY493" s="11"/>
    </row>
    <row r="494" spans="1:77" ht="14.25" customHeight="1">
      <c r="A494" s="11"/>
      <c r="B494" s="11"/>
      <c r="C494" s="53"/>
      <c r="D494" s="16"/>
      <c r="E494" s="16"/>
      <c r="F494" s="16"/>
      <c r="G494" s="16"/>
      <c r="H494" s="11"/>
      <c r="I494" s="54"/>
      <c r="J494" s="54"/>
      <c r="K494" s="54"/>
      <c r="L494" s="54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/>
      <c r="BU494" s="11"/>
      <c r="BV494" s="11"/>
      <c r="BW494" s="11"/>
      <c r="BX494" s="11"/>
      <c r="BY494" s="11"/>
    </row>
    <row r="495" spans="1:77" ht="14.25" customHeight="1">
      <c r="A495" s="11"/>
      <c r="B495" s="11"/>
      <c r="C495" s="53"/>
      <c r="D495" s="16"/>
      <c r="E495" s="16"/>
      <c r="F495" s="16"/>
      <c r="G495" s="16"/>
      <c r="H495" s="11"/>
      <c r="I495" s="54"/>
      <c r="J495" s="54"/>
      <c r="K495" s="54"/>
      <c r="L495" s="54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/>
      <c r="BU495" s="11"/>
      <c r="BV495" s="11"/>
      <c r="BW495" s="11"/>
      <c r="BX495" s="11"/>
      <c r="BY495" s="11"/>
    </row>
    <row r="496" spans="1:77" ht="14.25" customHeight="1">
      <c r="A496" s="11"/>
      <c r="B496" s="11"/>
      <c r="C496" s="53"/>
      <c r="D496" s="16"/>
      <c r="E496" s="16"/>
      <c r="F496" s="16"/>
      <c r="G496" s="16"/>
      <c r="H496" s="11"/>
      <c r="I496" s="54"/>
      <c r="J496" s="54"/>
      <c r="K496" s="54"/>
      <c r="L496" s="54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/>
      <c r="BU496" s="11"/>
      <c r="BV496" s="11"/>
      <c r="BW496" s="11"/>
      <c r="BX496" s="11"/>
      <c r="BY496" s="11"/>
    </row>
    <row r="497" spans="1:77" ht="14.25" customHeight="1">
      <c r="A497" s="11"/>
      <c r="B497" s="11"/>
      <c r="C497" s="53"/>
      <c r="D497" s="16"/>
      <c r="E497" s="16"/>
      <c r="F497" s="16"/>
      <c r="G497" s="16"/>
      <c r="H497" s="11"/>
      <c r="I497" s="54"/>
      <c r="J497" s="54"/>
      <c r="K497" s="54"/>
      <c r="L497" s="54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/>
      <c r="BU497" s="11"/>
      <c r="BV497" s="11"/>
      <c r="BW497" s="11"/>
      <c r="BX497" s="11"/>
      <c r="BY497" s="11"/>
    </row>
    <row r="498" spans="1:77" ht="14.25" customHeight="1">
      <c r="A498" s="11"/>
      <c r="B498" s="11"/>
      <c r="C498" s="53"/>
      <c r="D498" s="16"/>
      <c r="E498" s="16"/>
      <c r="F498" s="16"/>
      <c r="G498" s="16"/>
      <c r="H498" s="11"/>
      <c r="I498" s="54"/>
      <c r="J498" s="54"/>
      <c r="K498" s="54"/>
      <c r="L498" s="54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/>
      <c r="BU498" s="11"/>
      <c r="BV498" s="11"/>
      <c r="BW498" s="11"/>
      <c r="BX498" s="11"/>
      <c r="BY498" s="11"/>
    </row>
    <row r="499" spans="1:77" ht="14.25" customHeight="1">
      <c r="A499" s="11"/>
      <c r="B499" s="11"/>
      <c r="C499" s="53"/>
      <c r="D499" s="16"/>
      <c r="E499" s="16"/>
      <c r="F499" s="16"/>
      <c r="G499" s="16"/>
      <c r="H499" s="11"/>
      <c r="I499" s="54"/>
      <c r="J499" s="54"/>
      <c r="K499" s="54"/>
      <c r="L499" s="54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/>
      <c r="BU499" s="11"/>
      <c r="BV499" s="11"/>
      <c r="BW499" s="11"/>
      <c r="BX499" s="11"/>
      <c r="BY499" s="11"/>
    </row>
    <row r="500" spans="1:77" ht="14.25" customHeight="1">
      <c r="A500" s="11"/>
      <c r="B500" s="11"/>
      <c r="C500" s="53"/>
      <c r="D500" s="16"/>
      <c r="E500" s="16"/>
      <c r="F500" s="16"/>
      <c r="G500" s="16"/>
      <c r="H500" s="11"/>
      <c r="I500" s="54"/>
      <c r="J500" s="54"/>
      <c r="K500" s="54"/>
      <c r="L500" s="54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/>
      <c r="BU500" s="11"/>
      <c r="BV500" s="11"/>
      <c r="BW500" s="11"/>
      <c r="BX500" s="11"/>
      <c r="BY500" s="11"/>
    </row>
    <row r="501" spans="1:77" ht="14.25" customHeight="1">
      <c r="A501" s="11"/>
      <c r="B501" s="11"/>
      <c r="C501" s="53"/>
      <c r="D501" s="16"/>
      <c r="E501" s="16"/>
      <c r="F501" s="16"/>
      <c r="G501" s="16"/>
      <c r="H501" s="11"/>
      <c r="I501" s="54"/>
      <c r="J501" s="54"/>
      <c r="K501" s="54"/>
      <c r="L501" s="54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</row>
    <row r="502" spans="1:77" ht="14.25" customHeight="1">
      <c r="A502" s="11"/>
      <c r="B502" s="11"/>
      <c r="C502" s="53"/>
      <c r="D502" s="16"/>
      <c r="E502" s="16"/>
      <c r="F502" s="16"/>
      <c r="G502" s="16"/>
      <c r="H502" s="11"/>
      <c r="I502" s="54"/>
      <c r="J502" s="54"/>
      <c r="K502" s="54"/>
      <c r="L502" s="54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  <c r="BN502" s="11"/>
      <c r="BO502" s="11"/>
      <c r="BP502" s="11"/>
      <c r="BQ502" s="11"/>
      <c r="BR502" s="11"/>
      <c r="BS502" s="11"/>
      <c r="BT502" s="11"/>
      <c r="BU502" s="11"/>
      <c r="BV502" s="11"/>
      <c r="BW502" s="11"/>
      <c r="BX502" s="11"/>
      <c r="BY502" s="11"/>
    </row>
    <row r="503" spans="1:77" ht="14.25" customHeight="1">
      <c r="A503" s="11"/>
      <c r="B503" s="11"/>
      <c r="C503" s="53"/>
      <c r="D503" s="16"/>
      <c r="E503" s="16"/>
      <c r="F503" s="16"/>
      <c r="G503" s="16"/>
      <c r="H503" s="11"/>
      <c r="I503" s="54"/>
      <c r="J503" s="54"/>
      <c r="K503" s="54"/>
      <c r="L503" s="54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  <c r="BN503" s="11"/>
      <c r="BO503" s="11"/>
      <c r="BP503" s="11"/>
      <c r="BQ503" s="11"/>
      <c r="BR503" s="11"/>
      <c r="BS503" s="11"/>
      <c r="BT503" s="11"/>
      <c r="BU503" s="11"/>
      <c r="BV503" s="11"/>
      <c r="BW503" s="11"/>
      <c r="BX503" s="11"/>
      <c r="BY503" s="11"/>
    </row>
    <row r="504" spans="1:77" ht="14.25" customHeight="1">
      <c r="A504" s="11"/>
      <c r="B504" s="11"/>
      <c r="C504" s="53"/>
      <c r="D504" s="16"/>
      <c r="E504" s="16"/>
      <c r="F504" s="16"/>
      <c r="G504" s="16"/>
      <c r="H504" s="11"/>
      <c r="I504" s="54"/>
      <c r="J504" s="54"/>
      <c r="K504" s="54"/>
      <c r="L504" s="54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  <c r="BN504" s="11"/>
      <c r="BO504" s="11"/>
      <c r="BP504" s="11"/>
      <c r="BQ504" s="11"/>
      <c r="BR504" s="11"/>
      <c r="BS504" s="11"/>
      <c r="BT504" s="11"/>
      <c r="BU504" s="11"/>
      <c r="BV504" s="11"/>
      <c r="BW504" s="11"/>
      <c r="BX504" s="11"/>
      <c r="BY504" s="11"/>
    </row>
    <row r="505" spans="1:77" ht="14.25" customHeight="1">
      <c r="A505" s="11"/>
      <c r="B505" s="11"/>
      <c r="C505" s="53"/>
      <c r="D505" s="16"/>
      <c r="E505" s="16"/>
      <c r="F505" s="16"/>
      <c r="G505" s="16"/>
      <c r="H505" s="11"/>
      <c r="I505" s="54"/>
      <c r="J505" s="54"/>
      <c r="K505" s="54"/>
      <c r="L505" s="54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</row>
    <row r="506" spans="1:77" ht="14.25" customHeight="1">
      <c r="A506" s="11"/>
      <c r="B506" s="11"/>
      <c r="C506" s="53"/>
      <c r="D506" s="16"/>
      <c r="E506" s="16"/>
      <c r="F506" s="16"/>
      <c r="G506" s="16"/>
      <c r="H506" s="11"/>
      <c r="I506" s="54"/>
      <c r="J506" s="54"/>
      <c r="K506" s="54"/>
      <c r="L506" s="54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  <c r="BN506" s="11"/>
      <c r="BO506" s="11"/>
      <c r="BP506" s="11"/>
      <c r="BQ506" s="11"/>
      <c r="BR506" s="11"/>
      <c r="BS506" s="11"/>
      <c r="BT506" s="11"/>
      <c r="BU506" s="11"/>
      <c r="BV506" s="11"/>
      <c r="BW506" s="11"/>
      <c r="BX506" s="11"/>
      <c r="BY506" s="11"/>
    </row>
    <row r="507" spans="1:77" ht="14.25" customHeight="1">
      <c r="A507" s="11"/>
      <c r="B507" s="11"/>
      <c r="C507" s="53"/>
      <c r="D507" s="16"/>
      <c r="E507" s="16"/>
      <c r="F507" s="16"/>
      <c r="G507" s="16"/>
      <c r="H507" s="11"/>
      <c r="I507" s="54"/>
      <c r="J507" s="54"/>
      <c r="K507" s="54"/>
      <c r="L507" s="54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  <c r="BN507" s="11"/>
      <c r="BO507" s="11"/>
      <c r="BP507" s="11"/>
      <c r="BQ507" s="11"/>
      <c r="BR507" s="11"/>
      <c r="BS507" s="11"/>
      <c r="BT507" s="11"/>
      <c r="BU507" s="11"/>
      <c r="BV507" s="11"/>
      <c r="BW507" s="11"/>
      <c r="BX507" s="11"/>
      <c r="BY507" s="11"/>
    </row>
    <row r="508" spans="1:77" ht="14.25" customHeight="1">
      <c r="A508" s="11"/>
      <c r="B508" s="11"/>
      <c r="C508" s="53"/>
      <c r="D508" s="16"/>
      <c r="E508" s="16"/>
      <c r="F508" s="16"/>
      <c r="G508" s="16"/>
      <c r="H508" s="11"/>
      <c r="I508" s="54"/>
      <c r="J508" s="54"/>
      <c r="K508" s="54"/>
      <c r="L508" s="54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  <c r="BN508" s="11"/>
      <c r="BO508" s="11"/>
      <c r="BP508" s="11"/>
      <c r="BQ508" s="11"/>
      <c r="BR508" s="11"/>
      <c r="BS508" s="11"/>
      <c r="BT508" s="11"/>
      <c r="BU508" s="11"/>
      <c r="BV508" s="11"/>
      <c r="BW508" s="11"/>
      <c r="BX508" s="11"/>
      <c r="BY508" s="11"/>
    </row>
    <row r="509" spans="1:77" ht="14.25" customHeight="1">
      <c r="A509" s="11"/>
      <c r="B509" s="11"/>
      <c r="C509" s="53"/>
      <c r="D509" s="16"/>
      <c r="E509" s="16"/>
      <c r="F509" s="16"/>
      <c r="G509" s="16"/>
      <c r="H509" s="11"/>
      <c r="I509" s="54"/>
      <c r="J509" s="54"/>
      <c r="K509" s="54"/>
      <c r="L509" s="54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  <c r="BN509" s="11"/>
      <c r="BO509" s="11"/>
      <c r="BP509" s="11"/>
      <c r="BQ509" s="11"/>
      <c r="BR509" s="11"/>
      <c r="BS509" s="11"/>
      <c r="BT509" s="11"/>
      <c r="BU509" s="11"/>
      <c r="BV509" s="11"/>
      <c r="BW509" s="11"/>
      <c r="BX509" s="11"/>
      <c r="BY509" s="11"/>
    </row>
    <row r="510" spans="1:77" ht="14.25" customHeight="1">
      <c r="A510" s="11"/>
      <c r="B510" s="11"/>
      <c r="C510" s="53"/>
      <c r="D510" s="16"/>
      <c r="E510" s="16"/>
      <c r="F510" s="16"/>
      <c r="G510" s="16"/>
      <c r="H510" s="11"/>
      <c r="I510" s="54"/>
      <c r="J510" s="54"/>
      <c r="K510" s="54"/>
      <c r="L510" s="54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  <c r="BN510" s="11"/>
      <c r="BO510" s="11"/>
      <c r="BP510" s="11"/>
      <c r="BQ510" s="11"/>
      <c r="BR510" s="11"/>
      <c r="BS510" s="11"/>
      <c r="BT510" s="11"/>
      <c r="BU510" s="11"/>
      <c r="BV510" s="11"/>
      <c r="BW510" s="11"/>
      <c r="BX510" s="11"/>
      <c r="BY510" s="11"/>
    </row>
    <row r="511" spans="1:77" ht="14.25" customHeight="1">
      <c r="A511" s="11"/>
      <c r="B511" s="11"/>
      <c r="C511" s="53"/>
      <c r="D511" s="16"/>
      <c r="E511" s="16"/>
      <c r="F511" s="16"/>
      <c r="G511" s="16"/>
      <c r="H511" s="11"/>
      <c r="I511" s="54"/>
      <c r="J511" s="54"/>
      <c r="K511" s="54"/>
      <c r="L511" s="54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  <c r="BN511" s="11"/>
      <c r="BO511" s="11"/>
      <c r="BP511" s="11"/>
      <c r="BQ511" s="11"/>
      <c r="BR511" s="11"/>
      <c r="BS511" s="11"/>
      <c r="BT511" s="11"/>
      <c r="BU511" s="11"/>
      <c r="BV511" s="11"/>
      <c r="BW511" s="11"/>
      <c r="BX511" s="11"/>
      <c r="BY511" s="11"/>
    </row>
    <row r="512" spans="1:77" ht="14.25" customHeight="1">
      <c r="A512" s="11"/>
      <c r="B512" s="11"/>
      <c r="C512" s="53"/>
      <c r="D512" s="16"/>
      <c r="E512" s="16"/>
      <c r="F512" s="16"/>
      <c r="G512" s="16"/>
      <c r="H512" s="11"/>
      <c r="I512" s="54"/>
      <c r="J512" s="54"/>
      <c r="K512" s="54"/>
      <c r="L512" s="54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  <c r="BN512" s="11"/>
      <c r="BO512" s="11"/>
      <c r="BP512" s="11"/>
      <c r="BQ512" s="11"/>
      <c r="BR512" s="11"/>
      <c r="BS512" s="11"/>
      <c r="BT512" s="11"/>
      <c r="BU512" s="11"/>
      <c r="BV512" s="11"/>
      <c r="BW512" s="11"/>
      <c r="BX512" s="11"/>
      <c r="BY512" s="11"/>
    </row>
    <row r="513" spans="1:77" ht="14.25" customHeight="1">
      <c r="A513" s="11"/>
      <c r="B513" s="11"/>
      <c r="C513" s="53"/>
      <c r="D513" s="16"/>
      <c r="E513" s="16"/>
      <c r="F513" s="16"/>
      <c r="G513" s="16"/>
      <c r="H513" s="11"/>
      <c r="I513" s="54"/>
      <c r="J513" s="54"/>
      <c r="K513" s="54"/>
      <c r="L513" s="54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  <c r="BN513" s="11"/>
      <c r="BO513" s="11"/>
      <c r="BP513" s="11"/>
      <c r="BQ513" s="11"/>
      <c r="BR513" s="11"/>
      <c r="BS513" s="11"/>
      <c r="BT513" s="11"/>
      <c r="BU513" s="11"/>
      <c r="BV513" s="11"/>
      <c r="BW513" s="11"/>
      <c r="BX513" s="11"/>
      <c r="BY513" s="11"/>
    </row>
    <row r="514" spans="1:77" ht="14.25" customHeight="1">
      <c r="A514" s="11"/>
      <c r="B514" s="11"/>
      <c r="C514" s="53"/>
      <c r="D514" s="16"/>
      <c r="E514" s="16"/>
      <c r="F514" s="16"/>
      <c r="G514" s="16"/>
      <c r="H514" s="11"/>
      <c r="I514" s="54"/>
      <c r="J514" s="54"/>
      <c r="K514" s="54"/>
      <c r="L514" s="54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</row>
    <row r="515" spans="1:77" ht="14.25" customHeight="1">
      <c r="A515" s="11"/>
      <c r="B515" s="11"/>
      <c r="C515" s="53"/>
      <c r="D515" s="16"/>
      <c r="E515" s="16"/>
      <c r="F515" s="16"/>
      <c r="G515" s="16"/>
      <c r="H515" s="11"/>
      <c r="I515" s="54"/>
      <c r="J515" s="54"/>
      <c r="K515" s="54"/>
      <c r="L515" s="54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</row>
    <row r="516" spans="1:77" ht="14.25" customHeight="1">
      <c r="A516" s="11"/>
      <c r="B516" s="11"/>
      <c r="C516" s="53"/>
      <c r="D516" s="16"/>
      <c r="E516" s="16"/>
      <c r="F516" s="16"/>
      <c r="G516" s="16"/>
      <c r="H516" s="11"/>
      <c r="I516" s="54"/>
      <c r="J516" s="54"/>
      <c r="K516" s="54"/>
      <c r="L516" s="54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</row>
    <row r="517" spans="1:77" ht="14.25" customHeight="1">
      <c r="A517" s="11"/>
      <c r="B517" s="11"/>
      <c r="C517" s="53"/>
      <c r="D517" s="16"/>
      <c r="E517" s="16"/>
      <c r="F517" s="16"/>
      <c r="G517" s="16"/>
      <c r="H517" s="11"/>
      <c r="I517" s="54"/>
      <c r="J517" s="54"/>
      <c r="K517" s="54"/>
      <c r="L517" s="54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</row>
    <row r="518" spans="1:77" ht="14.25" customHeight="1">
      <c r="A518" s="11"/>
      <c r="B518" s="11"/>
      <c r="C518" s="53"/>
      <c r="D518" s="16"/>
      <c r="E518" s="16"/>
      <c r="F518" s="16"/>
      <c r="G518" s="16"/>
      <c r="H518" s="11"/>
      <c r="I518" s="54"/>
      <c r="J518" s="54"/>
      <c r="K518" s="54"/>
      <c r="L518" s="54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</row>
    <row r="519" spans="1:77" ht="14.25" customHeight="1">
      <c r="A519" s="11"/>
      <c r="B519" s="11"/>
      <c r="C519" s="53"/>
      <c r="D519" s="16"/>
      <c r="E519" s="16"/>
      <c r="F519" s="16"/>
      <c r="G519" s="16"/>
      <c r="H519" s="11"/>
      <c r="I519" s="54"/>
      <c r="J519" s="54"/>
      <c r="K519" s="54"/>
      <c r="L519" s="54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</row>
    <row r="520" spans="1:77" ht="14.25" customHeight="1">
      <c r="A520" s="11"/>
      <c r="B520" s="11"/>
      <c r="C520" s="53"/>
      <c r="D520" s="16"/>
      <c r="E520" s="16"/>
      <c r="F520" s="16"/>
      <c r="G520" s="16"/>
      <c r="H520" s="11"/>
      <c r="I520" s="54"/>
      <c r="J520" s="54"/>
      <c r="K520" s="54"/>
      <c r="L520" s="54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</row>
    <row r="521" spans="1:77" ht="14.25" customHeight="1">
      <c r="A521" s="11"/>
      <c r="B521" s="11"/>
      <c r="C521" s="53"/>
      <c r="D521" s="16"/>
      <c r="E521" s="16"/>
      <c r="F521" s="16"/>
      <c r="G521" s="16"/>
      <c r="H521" s="11"/>
      <c r="I521" s="54"/>
      <c r="J521" s="54"/>
      <c r="K521" s="54"/>
      <c r="L521" s="54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</row>
    <row r="522" spans="1:77" ht="14.25" customHeight="1">
      <c r="A522" s="11"/>
      <c r="B522" s="11"/>
      <c r="C522" s="53"/>
      <c r="D522" s="16"/>
      <c r="E522" s="16"/>
      <c r="F522" s="16"/>
      <c r="G522" s="16"/>
      <c r="H522" s="11"/>
      <c r="I522" s="54"/>
      <c r="J522" s="54"/>
      <c r="K522" s="54"/>
      <c r="L522" s="54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</row>
    <row r="523" spans="1:77" ht="14.25" customHeight="1">
      <c r="A523" s="11"/>
      <c r="B523" s="11"/>
      <c r="C523" s="53"/>
      <c r="D523" s="16"/>
      <c r="E523" s="16"/>
      <c r="F523" s="16"/>
      <c r="G523" s="16"/>
      <c r="H523" s="11"/>
      <c r="I523" s="54"/>
      <c r="J523" s="54"/>
      <c r="K523" s="54"/>
      <c r="L523" s="54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</row>
    <row r="524" spans="1:77" ht="14.25" customHeight="1">
      <c r="A524" s="11"/>
      <c r="B524" s="11"/>
      <c r="C524" s="53"/>
      <c r="D524" s="16"/>
      <c r="E524" s="16"/>
      <c r="F524" s="16"/>
      <c r="G524" s="16"/>
      <c r="H524" s="11"/>
      <c r="I524" s="54"/>
      <c r="J524" s="54"/>
      <c r="K524" s="54"/>
      <c r="L524" s="54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</row>
    <row r="525" spans="1:77" ht="14.25" customHeight="1">
      <c r="A525" s="11"/>
      <c r="B525" s="11"/>
      <c r="C525" s="53"/>
      <c r="D525" s="16"/>
      <c r="E525" s="16"/>
      <c r="F525" s="16"/>
      <c r="G525" s="16"/>
      <c r="H525" s="11"/>
      <c r="I525" s="54"/>
      <c r="J525" s="54"/>
      <c r="K525" s="54"/>
      <c r="L525" s="54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</row>
    <row r="526" spans="1:77" ht="14.25" customHeight="1">
      <c r="A526" s="11"/>
      <c r="B526" s="11"/>
      <c r="C526" s="53"/>
      <c r="D526" s="16"/>
      <c r="E526" s="16"/>
      <c r="F526" s="16"/>
      <c r="G526" s="16"/>
      <c r="H526" s="11"/>
      <c r="I526" s="54"/>
      <c r="J526" s="54"/>
      <c r="K526" s="54"/>
      <c r="L526" s="54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</row>
    <row r="527" spans="1:77" ht="14.25" customHeight="1">
      <c r="A527" s="11"/>
      <c r="B527" s="11"/>
      <c r="C527" s="53"/>
      <c r="D527" s="16"/>
      <c r="E527" s="16"/>
      <c r="F527" s="16"/>
      <c r="G527" s="16"/>
      <c r="H527" s="11"/>
      <c r="I527" s="54"/>
      <c r="J527" s="54"/>
      <c r="K527" s="54"/>
      <c r="L527" s="54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</row>
    <row r="528" spans="1:77" ht="14.25" customHeight="1">
      <c r="A528" s="11"/>
      <c r="B528" s="11"/>
      <c r="C528" s="53"/>
      <c r="D528" s="16"/>
      <c r="E528" s="16"/>
      <c r="F528" s="16"/>
      <c r="G528" s="16"/>
      <c r="H528" s="11"/>
      <c r="I528" s="54"/>
      <c r="J528" s="54"/>
      <c r="K528" s="54"/>
      <c r="L528" s="54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</row>
    <row r="529" spans="1:77" ht="14.25" customHeight="1">
      <c r="A529" s="11"/>
      <c r="B529" s="11"/>
      <c r="C529" s="53"/>
      <c r="D529" s="16"/>
      <c r="E529" s="16"/>
      <c r="F529" s="16"/>
      <c r="G529" s="16"/>
      <c r="H529" s="11"/>
      <c r="I529" s="54"/>
      <c r="J529" s="54"/>
      <c r="K529" s="54"/>
      <c r="L529" s="54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</row>
    <row r="530" spans="1:77" ht="14.25" customHeight="1">
      <c r="A530" s="11"/>
      <c r="B530" s="11"/>
      <c r="C530" s="53"/>
      <c r="D530" s="16"/>
      <c r="E530" s="16"/>
      <c r="F530" s="16"/>
      <c r="G530" s="16"/>
      <c r="H530" s="11"/>
      <c r="I530" s="54"/>
      <c r="J530" s="54"/>
      <c r="K530" s="54"/>
      <c r="L530" s="54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</row>
    <row r="531" spans="1:77" ht="14.25" customHeight="1">
      <c r="A531" s="11"/>
      <c r="B531" s="11"/>
      <c r="C531" s="53"/>
      <c r="D531" s="16"/>
      <c r="E531" s="16"/>
      <c r="F531" s="16"/>
      <c r="G531" s="16"/>
      <c r="H531" s="11"/>
      <c r="I531" s="54"/>
      <c r="J531" s="54"/>
      <c r="K531" s="54"/>
      <c r="L531" s="54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</row>
    <row r="532" spans="1:77" ht="14.25" customHeight="1">
      <c r="A532" s="11"/>
      <c r="B532" s="11"/>
      <c r="C532" s="53"/>
      <c r="D532" s="16"/>
      <c r="E532" s="16"/>
      <c r="F532" s="16"/>
      <c r="G532" s="16"/>
      <c r="H532" s="11"/>
      <c r="I532" s="54"/>
      <c r="J532" s="54"/>
      <c r="K532" s="54"/>
      <c r="L532" s="54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</row>
    <row r="533" spans="1:77" ht="14.25" customHeight="1">
      <c r="A533" s="11"/>
      <c r="B533" s="11"/>
      <c r="C533" s="53"/>
      <c r="D533" s="16"/>
      <c r="E533" s="16"/>
      <c r="F533" s="16"/>
      <c r="G533" s="16"/>
      <c r="H533" s="11"/>
      <c r="I533" s="54"/>
      <c r="J533" s="54"/>
      <c r="K533" s="54"/>
      <c r="L533" s="54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</row>
    <row r="534" spans="1:77" ht="14.25" customHeight="1">
      <c r="A534" s="11"/>
      <c r="B534" s="11"/>
      <c r="C534" s="53"/>
      <c r="D534" s="16"/>
      <c r="E534" s="16"/>
      <c r="F534" s="16"/>
      <c r="G534" s="16"/>
      <c r="H534" s="11"/>
      <c r="I534" s="54"/>
      <c r="J534" s="54"/>
      <c r="K534" s="54"/>
      <c r="L534" s="54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  <c r="BN534" s="11"/>
      <c r="BO534" s="11"/>
      <c r="BP534" s="11"/>
      <c r="BQ534" s="11"/>
      <c r="BR534" s="11"/>
      <c r="BS534" s="11"/>
      <c r="BT534" s="11"/>
      <c r="BU534" s="11"/>
      <c r="BV534" s="11"/>
      <c r="BW534" s="11"/>
      <c r="BX534" s="11"/>
      <c r="BY534" s="11"/>
    </row>
    <row r="535" spans="1:77" ht="14.25" customHeight="1">
      <c r="A535" s="11"/>
      <c r="B535" s="11"/>
      <c r="C535" s="53"/>
      <c r="D535" s="16"/>
      <c r="E535" s="16"/>
      <c r="F535" s="16"/>
      <c r="G535" s="16"/>
      <c r="H535" s="11"/>
      <c r="I535" s="54"/>
      <c r="J535" s="54"/>
      <c r="K535" s="54"/>
      <c r="L535" s="54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  <c r="BN535" s="11"/>
      <c r="BO535" s="11"/>
      <c r="BP535" s="11"/>
      <c r="BQ535" s="11"/>
      <c r="BR535" s="11"/>
      <c r="BS535" s="11"/>
      <c r="BT535" s="11"/>
      <c r="BU535" s="11"/>
      <c r="BV535" s="11"/>
      <c r="BW535" s="11"/>
      <c r="BX535" s="11"/>
      <c r="BY535" s="11"/>
    </row>
    <row r="536" spans="1:77" ht="14.25" customHeight="1">
      <c r="A536" s="11"/>
      <c r="B536" s="11"/>
      <c r="C536" s="53"/>
      <c r="D536" s="16"/>
      <c r="E536" s="16"/>
      <c r="F536" s="16"/>
      <c r="G536" s="16"/>
      <c r="H536" s="11"/>
      <c r="I536" s="54"/>
      <c r="J536" s="54"/>
      <c r="K536" s="54"/>
      <c r="L536" s="54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  <c r="BN536" s="11"/>
      <c r="BO536" s="11"/>
      <c r="BP536" s="11"/>
      <c r="BQ536" s="11"/>
      <c r="BR536" s="11"/>
      <c r="BS536" s="11"/>
      <c r="BT536" s="11"/>
      <c r="BU536" s="11"/>
      <c r="BV536" s="11"/>
      <c r="BW536" s="11"/>
      <c r="BX536" s="11"/>
      <c r="BY536" s="11"/>
    </row>
    <row r="537" spans="1:77" ht="14.25" customHeight="1">
      <c r="A537" s="11"/>
      <c r="B537" s="11"/>
      <c r="C537" s="53"/>
      <c r="D537" s="16"/>
      <c r="E537" s="16"/>
      <c r="F537" s="16"/>
      <c r="G537" s="16"/>
      <c r="H537" s="11"/>
      <c r="I537" s="54"/>
      <c r="J537" s="54"/>
      <c r="K537" s="54"/>
      <c r="L537" s="54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  <c r="BN537" s="11"/>
      <c r="BO537" s="11"/>
      <c r="BP537" s="11"/>
      <c r="BQ537" s="11"/>
      <c r="BR537" s="11"/>
      <c r="BS537" s="11"/>
      <c r="BT537" s="11"/>
      <c r="BU537" s="11"/>
      <c r="BV537" s="11"/>
      <c r="BW537" s="11"/>
      <c r="BX537" s="11"/>
      <c r="BY537" s="11"/>
    </row>
    <row r="538" spans="1:77" ht="14.25" customHeight="1">
      <c r="A538" s="11"/>
      <c r="B538" s="11"/>
      <c r="C538" s="53"/>
      <c r="D538" s="16"/>
      <c r="E538" s="16"/>
      <c r="F538" s="16"/>
      <c r="G538" s="16"/>
      <c r="H538" s="11"/>
      <c r="I538" s="54"/>
      <c r="J538" s="54"/>
      <c r="K538" s="54"/>
      <c r="L538" s="54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  <c r="BN538" s="11"/>
      <c r="BO538" s="11"/>
      <c r="BP538" s="11"/>
      <c r="BQ538" s="11"/>
      <c r="BR538" s="11"/>
      <c r="BS538" s="11"/>
      <c r="BT538" s="11"/>
      <c r="BU538" s="11"/>
      <c r="BV538" s="11"/>
      <c r="BW538" s="11"/>
      <c r="BX538" s="11"/>
      <c r="BY538" s="11"/>
    </row>
    <row r="539" spans="1:77" ht="14.25" customHeight="1">
      <c r="A539" s="11"/>
      <c r="B539" s="11"/>
      <c r="C539" s="53"/>
      <c r="D539" s="16"/>
      <c r="E539" s="16"/>
      <c r="F539" s="16"/>
      <c r="G539" s="16"/>
      <c r="H539" s="11"/>
      <c r="I539" s="54"/>
      <c r="J539" s="54"/>
      <c r="K539" s="54"/>
      <c r="L539" s="54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  <c r="BN539" s="11"/>
      <c r="BO539" s="11"/>
      <c r="BP539" s="11"/>
      <c r="BQ539" s="11"/>
      <c r="BR539" s="11"/>
      <c r="BS539" s="11"/>
      <c r="BT539" s="11"/>
      <c r="BU539" s="11"/>
      <c r="BV539" s="11"/>
      <c r="BW539" s="11"/>
      <c r="BX539" s="11"/>
      <c r="BY539" s="11"/>
    </row>
    <row r="540" spans="1:77" ht="14.25" customHeight="1">
      <c r="A540" s="11"/>
      <c r="B540" s="11"/>
      <c r="C540" s="53"/>
      <c r="D540" s="16"/>
      <c r="E540" s="16"/>
      <c r="F540" s="16"/>
      <c r="G540" s="16"/>
      <c r="H540" s="11"/>
      <c r="I540" s="54"/>
      <c r="J540" s="54"/>
      <c r="K540" s="54"/>
      <c r="L540" s="54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  <c r="BN540" s="11"/>
      <c r="BO540" s="11"/>
      <c r="BP540" s="11"/>
      <c r="BQ540" s="11"/>
      <c r="BR540" s="11"/>
      <c r="BS540" s="11"/>
      <c r="BT540" s="11"/>
      <c r="BU540" s="11"/>
      <c r="BV540" s="11"/>
      <c r="BW540" s="11"/>
      <c r="BX540" s="11"/>
      <c r="BY540" s="11"/>
    </row>
    <row r="541" spans="1:77" ht="14.25" customHeight="1">
      <c r="A541" s="11"/>
      <c r="B541" s="11"/>
      <c r="C541" s="53"/>
      <c r="D541" s="16"/>
      <c r="E541" s="16"/>
      <c r="F541" s="16"/>
      <c r="G541" s="16"/>
      <c r="H541" s="11"/>
      <c r="I541" s="54"/>
      <c r="J541" s="54"/>
      <c r="K541" s="54"/>
      <c r="L541" s="54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  <c r="BN541" s="11"/>
      <c r="BO541" s="11"/>
      <c r="BP541" s="11"/>
      <c r="BQ541" s="11"/>
      <c r="BR541" s="11"/>
      <c r="BS541" s="11"/>
      <c r="BT541" s="11"/>
      <c r="BU541" s="11"/>
      <c r="BV541" s="11"/>
      <c r="BW541" s="11"/>
      <c r="BX541" s="11"/>
      <c r="BY541" s="11"/>
    </row>
    <row r="542" spans="1:77" ht="14.25" customHeight="1">
      <c r="A542" s="11"/>
      <c r="B542" s="11"/>
      <c r="C542" s="53"/>
      <c r="D542" s="16"/>
      <c r="E542" s="16"/>
      <c r="F542" s="16"/>
      <c r="G542" s="16"/>
      <c r="H542" s="11"/>
      <c r="I542" s="54"/>
      <c r="J542" s="54"/>
      <c r="K542" s="54"/>
      <c r="L542" s="54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  <c r="BN542" s="11"/>
      <c r="BO542" s="11"/>
      <c r="BP542" s="11"/>
      <c r="BQ542" s="11"/>
      <c r="BR542" s="11"/>
      <c r="BS542" s="11"/>
      <c r="BT542" s="11"/>
      <c r="BU542" s="11"/>
      <c r="BV542" s="11"/>
      <c r="BW542" s="11"/>
      <c r="BX542" s="11"/>
      <c r="BY542" s="11"/>
    </row>
    <row r="543" spans="1:77" ht="14.25" customHeight="1">
      <c r="A543" s="11"/>
      <c r="B543" s="11"/>
      <c r="C543" s="53"/>
      <c r="D543" s="16"/>
      <c r="E543" s="16"/>
      <c r="F543" s="16"/>
      <c r="G543" s="16"/>
      <c r="H543" s="11"/>
      <c r="I543" s="54"/>
      <c r="J543" s="54"/>
      <c r="K543" s="54"/>
      <c r="L543" s="54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  <c r="BN543" s="11"/>
      <c r="BO543" s="11"/>
      <c r="BP543" s="11"/>
      <c r="BQ543" s="11"/>
      <c r="BR543" s="11"/>
      <c r="BS543" s="11"/>
      <c r="BT543" s="11"/>
      <c r="BU543" s="11"/>
      <c r="BV543" s="11"/>
      <c r="BW543" s="11"/>
      <c r="BX543" s="11"/>
      <c r="BY543" s="11"/>
    </row>
    <row r="544" spans="1:77" ht="14.25" customHeight="1">
      <c r="A544" s="11"/>
      <c r="B544" s="11"/>
      <c r="C544" s="53"/>
      <c r="D544" s="16"/>
      <c r="E544" s="16"/>
      <c r="F544" s="16"/>
      <c r="G544" s="16"/>
      <c r="H544" s="11"/>
      <c r="I544" s="54"/>
      <c r="J544" s="54"/>
      <c r="K544" s="54"/>
      <c r="L544" s="54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  <c r="BN544" s="11"/>
      <c r="BO544" s="11"/>
      <c r="BP544" s="11"/>
      <c r="BQ544" s="11"/>
      <c r="BR544" s="11"/>
      <c r="BS544" s="11"/>
      <c r="BT544" s="11"/>
      <c r="BU544" s="11"/>
      <c r="BV544" s="11"/>
      <c r="BW544" s="11"/>
      <c r="BX544" s="11"/>
      <c r="BY544" s="11"/>
    </row>
    <row r="545" spans="1:77" ht="14.25" customHeight="1">
      <c r="A545" s="11"/>
      <c r="B545" s="11"/>
      <c r="C545" s="53"/>
      <c r="D545" s="16"/>
      <c r="E545" s="16"/>
      <c r="F545" s="16"/>
      <c r="G545" s="16"/>
      <c r="H545" s="11"/>
      <c r="I545" s="54"/>
      <c r="J545" s="54"/>
      <c r="K545" s="54"/>
      <c r="L545" s="54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  <c r="BN545" s="11"/>
      <c r="BO545" s="11"/>
      <c r="BP545" s="11"/>
      <c r="BQ545" s="11"/>
      <c r="BR545" s="11"/>
      <c r="BS545" s="11"/>
      <c r="BT545" s="11"/>
      <c r="BU545" s="11"/>
      <c r="BV545" s="11"/>
      <c r="BW545" s="11"/>
      <c r="BX545" s="11"/>
      <c r="BY545" s="11"/>
    </row>
    <row r="546" spans="1:77" ht="14.25" customHeight="1">
      <c r="A546" s="11"/>
      <c r="B546" s="11"/>
      <c r="C546" s="53"/>
      <c r="D546" s="16"/>
      <c r="E546" s="16"/>
      <c r="F546" s="16"/>
      <c r="G546" s="16"/>
      <c r="H546" s="11"/>
      <c r="I546" s="54"/>
      <c r="J546" s="54"/>
      <c r="K546" s="54"/>
      <c r="L546" s="54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  <c r="BN546" s="11"/>
      <c r="BO546" s="11"/>
      <c r="BP546" s="11"/>
      <c r="BQ546" s="11"/>
      <c r="BR546" s="11"/>
      <c r="BS546" s="11"/>
      <c r="BT546" s="11"/>
      <c r="BU546" s="11"/>
      <c r="BV546" s="11"/>
      <c r="BW546" s="11"/>
      <c r="BX546" s="11"/>
      <c r="BY546" s="11"/>
    </row>
    <row r="547" spans="1:77" ht="14.25" customHeight="1">
      <c r="A547" s="11"/>
      <c r="B547" s="11"/>
      <c r="C547" s="53"/>
      <c r="D547" s="16"/>
      <c r="E547" s="16"/>
      <c r="F547" s="16"/>
      <c r="G547" s="16"/>
      <c r="H547" s="11"/>
      <c r="I547" s="54"/>
      <c r="J547" s="54"/>
      <c r="K547" s="54"/>
      <c r="L547" s="54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  <c r="BN547" s="11"/>
      <c r="BO547" s="11"/>
      <c r="BP547" s="11"/>
      <c r="BQ547" s="11"/>
      <c r="BR547" s="11"/>
      <c r="BS547" s="11"/>
      <c r="BT547" s="11"/>
      <c r="BU547" s="11"/>
      <c r="BV547" s="11"/>
      <c r="BW547" s="11"/>
      <c r="BX547" s="11"/>
      <c r="BY547" s="11"/>
    </row>
    <row r="548" spans="1:77" ht="14.25" customHeight="1">
      <c r="A548" s="11"/>
      <c r="B548" s="11"/>
      <c r="C548" s="53"/>
      <c r="D548" s="16"/>
      <c r="E548" s="16"/>
      <c r="F548" s="16"/>
      <c r="G548" s="16"/>
      <c r="H548" s="11"/>
      <c r="I548" s="54"/>
      <c r="J548" s="54"/>
      <c r="K548" s="54"/>
      <c r="L548" s="54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  <c r="BN548" s="11"/>
      <c r="BO548" s="11"/>
      <c r="BP548" s="11"/>
      <c r="BQ548" s="11"/>
      <c r="BR548" s="11"/>
      <c r="BS548" s="11"/>
      <c r="BT548" s="11"/>
      <c r="BU548" s="11"/>
      <c r="BV548" s="11"/>
      <c r="BW548" s="11"/>
      <c r="BX548" s="11"/>
      <c r="BY548" s="11"/>
    </row>
    <row r="549" spans="1:77" ht="14.25" customHeight="1">
      <c r="A549" s="11"/>
      <c r="B549" s="11"/>
      <c r="C549" s="53"/>
      <c r="D549" s="16"/>
      <c r="E549" s="16"/>
      <c r="F549" s="16"/>
      <c r="G549" s="16"/>
      <c r="H549" s="11"/>
      <c r="I549" s="54"/>
      <c r="J549" s="54"/>
      <c r="K549" s="54"/>
      <c r="L549" s="54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  <c r="BN549" s="11"/>
      <c r="BO549" s="11"/>
      <c r="BP549" s="11"/>
      <c r="BQ549" s="11"/>
      <c r="BR549" s="11"/>
      <c r="BS549" s="11"/>
      <c r="BT549" s="11"/>
      <c r="BU549" s="11"/>
      <c r="BV549" s="11"/>
      <c r="BW549" s="11"/>
      <c r="BX549" s="11"/>
      <c r="BY549" s="11"/>
    </row>
    <row r="550" spans="1:77" ht="14.25" customHeight="1">
      <c r="A550" s="11"/>
      <c r="B550" s="11"/>
      <c r="C550" s="53"/>
      <c r="D550" s="16"/>
      <c r="E550" s="16"/>
      <c r="F550" s="16"/>
      <c r="G550" s="16"/>
      <c r="H550" s="11"/>
      <c r="I550" s="54"/>
      <c r="J550" s="54"/>
      <c r="K550" s="54"/>
      <c r="L550" s="54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  <c r="BN550" s="11"/>
      <c r="BO550" s="11"/>
      <c r="BP550" s="11"/>
      <c r="BQ550" s="11"/>
      <c r="BR550" s="11"/>
      <c r="BS550" s="11"/>
      <c r="BT550" s="11"/>
      <c r="BU550" s="11"/>
      <c r="BV550" s="11"/>
      <c r="BW550" s="11"/>
      <c r="BX550" s="11"/>
      <c r="BY550" s="11"/>
    </row>
    <row r="551" spans="1:77" ht="14.25" customHeight="1">
      <c r="A551" s="11"/>
      <c r="B551" s="11"/>
      <c r="C551" s="53"/>
      <c r="D551" s="16"/>
      <c r="E551" s="16"/>
      <c r="F551" s="16"/>
      <c r="G551" s="16"/>
      <c r="H551" s="11"/>
      <c r="I551" s="54"/>
      <c r="J551" s="54"/>
      <c r="K551" s="54"/>
      <c r="L551" s="54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  <c r="BN551" s="11"/>
      <c r="BO551" s="11"/>
      <c r="BP551" s="11"/>
      <c r="BQ551" s="11"/>
      <c r="BR551" s="11"/>
      <c r="BS551" s="11"/>
      <c r="BT551" s="11"/>
      <c r="BU551" s="11"/>
      <c r="BV551" s="11"/>
      <c r="BW551" s="11"/>
      <c r="BX551" s="11"/>
      <c r="BY551" s="11"/>
    </row>
    <row r="552" spans="1:77" ht="14.25" customHeight="1">
      <c r="A552" s="11"/>
      <c r="B552" s="11"/>
      <c r="C552" s="53"/>
      <c r="D552" s="16"/>
      <c r="E552" s="16"/>
      <c r="F552" s="16"/>
      <c r="G552" s="16"/>
      <c r="H552" s="11"/>
      <c r="I552" s="54"/>
      <c r="J552" s="54"/>
      <c r="K552" s="54"/>
      <c r="L552" s="54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  <c r="BN552" s="11"/>
      <c r="BO552" s="11"/>
      <c r="BP552" s="11"/>
      <c r="BQ552" s="11"/>
      <c r="BR552" s="11"/>
      <c r="BS552" s="11"/>
      <c r="BT552" s="11"/>
      <c r="BU552" s="11"/>
      <c r="BV552" s="11"/>
      <c r="BW552" s="11"/>
      <c r="BX552" s="11"/>
      <c r="BY552" s="11"/>
    </row>
    <row r="553" spans="1:77" ht="14.25" customHeight="1">
      <c r="A553" s="11"/>
      <c r="B553" s="11"/>
      <c r="C553" s="53"/>
      <c r="D553" s="16"/>
      <c r="E553" s="16"/>
      <c r="F553" s="16"/>
      <c r="G553" s="16"/>
      <c r="H553" s="11"/>
      <c r="I553" s="54"/>
      <c r="J553" s="54"/>
      <c r="K553" s="54"/>
      <c r="L553" s="54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  <c r="BN553" s="11"/>
      <c r="BO553" s="11"/>
      <c r="BP553" s="11"/>
      <c r="BQ553" s="11"/>
      <c r="BR553" s="11"/>
      <c r="BS553" s="11"/>
      <c r="BT553" s="11"/>
      <c r="BU553" s="11"/>
      <c r="BV553" s="11"/>
      <c r="BW553" s="11"/>
      <c r="BX553" s="11"/>
      <c r="BY553" s="11"/>
    </row>
    <row r="554" spans="1:77" ht="14.25" customHeight="1">
      <c r="A554" s="11"/>
      <c r="B554" s="11"/>
      <c r="C554" s="53"/>
      <c r="D554" s="16"/>
      <c r="E554" s="16"/>
      <c r="F554" s="16"/>
      <c r="G554" s="16"/>
      <c r="H554" s="11"/>
      <c r="I554" s="54"/>
      <c r="J554" s="54"/>
      <c r="K554" s="54"/>
      <c r="L554" s="54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  <c r="BN554" s="11"/>
      <c r="BO554" s="11"/>
      <c r="BP554" s="11"/>
      <c r="BQ554" s="11"/>
      <c r="BR554" s="11"/>
      <c r="BS554" s="11"/>
      <c r="BT554" s="11"/>
      <c r="BU554" s="11"/>
      <c r="BV554" s="11"/>
      <c r="BW554" s="11"/>
      <c r="BX554" s="11"/>
      <c r="BY554" s="11"/>
    </row>
    <row r="555" spans="1:77" ht="14.25" customHeight="1">
      <c r="A555" s="11"/>
      <c r="B555" s="11"/>
      <c r="C555" s="53"/>
      <c r="D555" s="16"/>
      <c r="E555" s="16"/>
      <c r="F555" s="16"/>
      <c r="G555" s="16"/>
      <c r="H555" s="11"/>
      <c r="I555" s="54"/>
      <c r="J555" s="54"/>
      <c r="K555" s="54"/>
      <c r="L555" s="54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  <c r="BN555" s="11"/>
      <c r="BO555" s="11"/>
      <c r="BP555" s="11"/>
      <c r="BQ555" s="11"/>
      <c r="BR555" s="11"/>
      <c r="BS555" s="11"/>
      <c r="BT555" s="11"/>
      <c r="BU555" s="11"/>
      <c r="BV555" s="11"/>
      <c r="BW555" s="11"/>
      <c r="BX555" s="11"/>
      <c r="BY555" s="11"/>
    </row>
    <row r="556" spans="1:77" ht="14.25" customHeight="1">
      <c r="A556" s="11"/>
      <c r="B556" s="11"/>
      <c r="C556" s="53"/>
      <c r="D556" s="16"/>
      <c r="E556" s="16"/>
      <c r="F556" s="16"/>
      <c r="G556" s="16"/>
      <c r="H556" s="11"/>
      <c r="I556" s="54"/>
      <c r="J556" s="54"/>
      <c r="K556" s="54"/>
      <c r="L556" s="54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  <c r="BN556" s="11"/>
      <c r="BO556" s="11"/>
      <c r="BP556" s="11"/>
      <c r="BQ556" s="11"/>
      <c r="BR556" s="11"/>
      <c r="BS556" s="11"/>
      <c r="BT556" s="11"/>
      <c r="BU556" s="11"/>
      <c r="BV556" s="11"/>
      <c r="BW556" s="11"/>
      <c r="BX556" s="11"/>
      <c r="BY556" s="11"/>
    </row>
    <row r="557" spans="1:77" ht="14.25" customHeight="1">
      <c r="A557" s="11"/>
      <c r="B557" s="11"/>
      <c r="C557" s="53"/>
      <c r="D557" s="16"/>
      <c r="E557" s="16"/>
      <c r="F557" s="16"/>
      <c r="G557" s="16"/>
      <c r="H557" s="11"/>
      <c r="I557" s="54"/>
      <c r="J557" s="54"/>
      <c r="K557" s="54"/>
      <c r="L557" s="54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  <c r="BN557" s="11"/>
      <c r="BO557" s="11"/>
      <c r="BP557" s="11"/>
      <c r="BQ557" s="11"/>
      <c r="BR557" s="11"/>
      <c r="BS557" s="11"/>
      <c r="BT557" s="11"/>
      <c r="BU557" s="11"/>
      <c r="BV557" s="11"/>
      <c r="BW557" s="11"/>
      <c r="BX557" s="11"/>
      <c r="BY557" s="11"/>
    </row>
    <row r="558" spans="1:77" ht="14.25" customHeight="1">
      <c r="A558" s="11"/>
      <c r="B558" s="11"/>
      <c r="C558" s="53"/>
      <c r="D558" s="16"/>
      <c r="E558" s="16"/>
      <c r="F558" s="16"/>
      <c r="G558" s="16"/>
      <c r="H558" s="11"/>
      <c r="I558" s="54"/>
      <c r="J558" s="54"/>
      <c r="K558" s="54"/>
      <c r="L558" s="54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  <c r="BN558" s="11"/>
      <c r="BO558" s="11"/>
      <c r="BP558" s="11"/>
      <c r="BQ558" s="11"/>
      <c r="BR558" s="11"/>
      <c r="BS558" s="11"/>
      <c r="BT558" s="11"/>
      <c r="BU558" s="11"/>
      <c r="BV558" s="11"/>
      <c r="BW558" s="11"/>
      <c r="BX558" s="11"/>
      <c r="BY558" s="11"/>
    </row>
    <row r="559" spans="1:77" ht="14.25" customHeight="1">
      <c r="A559" s="11"/>
      <c r="B559" s="11"/>
      <c r="C559" s="53"/>
      <c r="D559" s="16"/>
      <c r="E559" s="16"/>
      <c r="F559" s="16"/>
      <c r="G559" s="16"/>
      <c r="H559" s="11"/>
      <c r="I559" s="54"/>
      <c r="J559" s="54"/>
      <c r="K559" s="54"/>
      <c r="L559" s="54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  <c r="BN559" s="11"/>
      <c r="BO559" s="11"/>
      <c r="BP559" s="11"/>
      <c r="BQ559" s="11"/>
      <c r="BR559" s="11"/>
      <c r="BS559" s="11"/>
      <c r="BT559" s="11"/>
      <c r="BU559" s="11"/>
      <c r="BV559" s="11"/>
      <c r="BW559" s="11"/>
      <c r="BX559" s="11"/>
      <c r="BY559" s="11"/>
    </row>
    <row r="560" spans="1:77" ht="14.25" customHeight="1">
      <c r="A560" s="11"/>
      <c r="B560" s="11"/>
      <c r="C560" s="53"/>
      <c r="D560" s="16"/>
      <c r="E560" s="16"/>
      <c r="F560" s="16"/>
      <c r="G560" s="16"/>
      <c r="H560" s="11"/>
      <c r="I560" s="54"/>
      <c r="J560" s="54"/>
      <c r="K560" s="54"/>
      <c r="L560" s="54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  <c r="BN560" s="11"/>
      <c r="BO560" s="11"/>
      <c r="BP560" s="11"/>
      <c r="BQ560" s="11"/>
      <c r="BR560" s="11"/>
      <c r="BS560" s="11"/>
      <c r="BT560" s="11"/>
      <c r="BU560" s="11"/>
      <c r="BV560" s="11"/>
      <c r="BW560" s="11"/>
      <c r="BX560" s="11"/>
      <c r="BY560" s="11"/>
    </row>
    <row r="561" spans="1:77" ht="14.25" customHeight="1">
      <c r="A561" s="11"/>
      <c r="B561" s="11"/>
      <c r="C561" s="53"/>
      <c r="D561" s="16"/>
      <c r="E561" s="16"/>
      <c r="F561" s="16"/>
      <c r="G561" s="16"/>
      <c r="H561" s="11"/>
      <c r="I561" s="54"/>
      <c r="J561" s="54"/>
      <c r="K561" s="54"/>
      <c r="L561" s="54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  <c r="BN561" s="11"/>
      <c r="BO561" s="11"/>
      <c r="BP561" s="11"/>
      <c r="BQ561" s="11"/>
      <c r="BR561" s="11"/>
      <c r="BS561" s="11"/>
      <c r="BT561" s="11"/>
      <c r="BU561" s="11"/>
      <c r="BV561" s="11"/>
      <c r="BW561" s="11"/>
      <c r="BX561" s="11"/>
      <c r="BY561" s="11"/>
    </row>
    <row r="562" spans="1:77" ht="14.25" customHeight="1">
      <c r="A562" s="11"/>
      <c r="B562" s="11"/>
      <c r="C562" s="53"/>
      <c r="D562" s="16"/>
      <c r="E562" s="16"/>
      <c r="F562" s="16"/>
      <c r="G562" s="16"/>
      <c r="H562" s="11"/>
      <c r="I562" s="54"/>
      <c r="J562" s="54"/>
      <c r="K562" s="54"/>
      <c r="L562" s="54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  <c r="BN562" s="11"/>
      <c r="BO562" s="11"/>
      <c r="BP562" s="11"/>
      <c r="BQ562" s="11"/>
      <c r="BR562" s="11"/>
      <c r="BS562" s="11"/>
      <c r="BT562" s="11"/>
      <c r="BU562" s="11"/>
      <c r="BV562" s="11"/>
      <c r="BW562" s="11"/>
      <c r="BX562" s="11"/>
      <c r="BY562" s="11"/>
    </row>
    <row r="563" spans="1:77" ht="14.25" customHeight="1">
      <c r="A563" s="11"/>
      <c r="B563" s="11"/>
      <c r="C563" s="53"/>
      <c r="D563" s="16"/>
      <c r="E563" s="16"/>
      <c r="F563" s="16"/>
      <c r="G563" s="16"/>
      <c r="H563" s="11"/>
      <c r="I563" s="54"/>
      <c r="J563" s="54"/>
      <c r="K563" s="54"/>
      <c r="L563" s="54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  <c r="BN563" s="11"/>
      <c r="BO563" s="11"/>
      <c r="BP563" s="11"/>
      <c r="BQ563" s="11"/>
      <c r="BR563" s="11"/>
      <c r="BS563" s="11"/>
      <c r="BT563" s="11"/>
      <c r="BU563" s="11"/>
      <c r="BV563" s="11"/>
      <c r="BW563" s="11"/>
      <c r="BX563" s="11"/>
      <c r="BY563" s="11"/>
    </row>
    <row r="564" spans="1:77" ht="14.25" customHeight="1">
      <c r="A564" s="11"/>
      <c r="B564" s="11"/>
      <c r="C564" s="53"/>
      <c r="D564" s="16"/>
      <c r="E564" s="16"/>
      <c r="F564" s="16"/>
      <c r="G564" s="16"/>
      <c r="H564" s="11"/>
      <c r="I564" s="54"/>
      <c r="J564" s="54"/>
      <c r="K564" s="54"/>
      <c r="L564" s="54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  <c r="BN564" s="11"/>
      <c r="BO564" s="11"/>
      <c r="BP564" s="11"/>
      <c r="BQ564" s="11"/>
      <c r="BR564" s="11"/>
      <c r="BS564" s="11"/>
      <c r="BT564" s="11"/>
      <c r="BU564" s="11"/>
      <c r="BV564" s="11"/>
      <c r="BW564" s="11"/>
      <c r="BX564" s="11"/>
      <c r="BY564" s="11"/>
    </row>
    <row r="565" spans="1:77" ht="14.25" customHeight="1">
      <c r="A565" s="11"/>
      <c r="B565" s="11"/>
      <c r="C565" s="53"/>
      <c r="D565" s="16"/>
      <c r="E565" s="16"/>
      <c r="F565" s="16"/>
      <c r="G565" s="16"/>
      <c r="H565" s="11"/>
      <c r="I565" s="54"/>
      <c r="J565" s="54"/>
      <c r="K565" s="54"/>
      <c r="L565" s="54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  <c r="BN565" s="11"/>
      <c r="BO565" s="11"/>
      <c r="BP565" s="11"/>
      <c r="BQ565" s="11"/>
      <c r="BR565" s="11"/>
      <c r="BS565" s="11"/>
      <c r="BT565" s="11"/>
      <c r="BU565" s="11"/>
      <c r="BV565" s="11"/>
      <c r="BW565" s="11"/>
      <c r="BX565" s="11"/>
      <c r="BY565" s="11"/>
    </row>
    <row r="566" spans="1:77" ht="14.25" customHeight="1">
      <c r="A566" s="11"/>
      <c r="B566" s="11"/>
      <c r="C566" s="53"/>
      <c r="D566" s="16"/>
      <c r="E566" s="16"/>
      <c r="F566" s="16"/>
      <c r="G566" s="16"/>
      <c r="H566" s="11"/>
      <c r="I566" s="54"/>
      <c r="J566" s="54"/>
      <c r="K566" s="54"/>
      <c r="L566" s="54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  <c r="BN566" s="11"/>
      <c r="BO566" s="11"/>
      <c r="BP566" s="11"/>
      <c r="BQ566" s="11"/>
      <c r="BR566" s="11"/>
      <c r="BS566" s="11"/>
      <c r="BT566" s="11"/>
      <c r="BU566" s="11"/>
      <c r="BV566" s="11"/>
      <c r="BW566" s="11"/>
      <c r="BX566" s="11"/>
      <c r="BY566" s="11"/>
    </row>
    <row r="567" spans="1:77" ht="14.25" customHeight="1">
      <c r="A567" s="11"/>
      <c r="B567" s="11"/>
      <c r="C567" s="53"/>
      <c r="D567" s="16"/>
      <c r="E567" s="16"/>
      <c r="F567" s="16"/>
      <c r="G567" s="16"/>
      <c r="H567" s="11"/>
      <c r="I567" s="54"/>
      <c r="J567" s="54"/>
      <c r="K567" s="54"/>
      <c r="L567" s="54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  <c r="BN567" s="11"/>
      <c r="BO567" s="11"/>
      <c r="BP567" s="11"/>
      <c r="BQ567" s="11"/>
      <c r="BR567" s="11"/>
      <c r="BS567" s="11"/>
      <c r="BT567" s="11"/>
      <c r="BU567" s="11"/>
      <c r="BV567" s="11"/>
      <c r="BW567" s="11"/>
      <c r="BX567" s="11"/>
      <c r="BY567" s="11"/>
    </row>
    <row r="568" spans="1:77" ht="14.25" customHeight="1">
      <c r="A568" s="11"/>
      <c r="B568" s="11"/>
      <c r="C568" s="53"/>
      <c r="D568" s="16"/>
      <c r="E568" s="16"/>
      <c r="F568" s="16"/>
      <c r="G568" s="16"/>
      <c r="H568" s="11"/>
      <c r="I568" s="54"/>
      <c r="J568" s="54"/>
      <c r="K568" s="54"/>
      <c r="L568" s="54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  <c r="BN568" s="11"/>
      <c r="BO568" s="11"/>
      <c r="BP568" s="11"/>
      <c r="BQ568" s="11"/>
      <c r="BR568" s="11"/>
      <c r="BS568" s="11"/>
      <c r="BT568" s="11"/>
      <c r="BU568" s="11"/>
      <c r="BV568" s="11"/>
      <c r="BW568" s="11"/>
      <c r="BX568" s="11"/>
      <c r="BY568" s="11"/>
    </row>
    <row r="569" spans="1:77" ht="14.25" customHeight="1">
      <c r="A569" s="11"/>
      <c r="B569" s="11"/>
      <c r="C569" s="53"/>
      <c r="D569" s="16"/>
      <c r="E569" s="16"/>
      <c r="F569" s="16"/>
      <c r="G569" s="16"/>
      <c r="H569" s="11"/>
      <c r="I569" s="54"/>
      <c r="J569" s="54"/>
      <c r="K569" s="54"/>
      <c r="L569" s="54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  <c r="BN569" s="11"/>
      <c r="BO569" s="11"/>
      <c r="BP569" s="11"/>
      <c r="BQ569" s="11"/>
      <c r="BR569" s="11"/>
      <c r="BS569" s="11"/>
      <c r="BT569" s="11"/>
      <c r="BU569" s="11"/>
      <c r="BV569" s="11"/>
      <c r="BW569" s="11"/>
      <c r="BX569" s="11"/>
      <c r="BY569" s="11"/>
    </row>
    <row r="570" spans="1:77" ht="14.25" customHeight="1">
      <c r="A570" s="11"/>
      <c r="B570" s="11"/>
      <c r="C570" s="53"/>
      <c r="D570" s="16"/>
      <c r="E570" s="16"/>
      <c r="F570" s="16"/>
      <c r="G570" s="16"/>
      <c r="H570" s="11"/>
      <c r="I570" s="54"/>
      <c r="J570" s="54"/>
      <c r="K570" s="54"/>
      <c r="L570" s="54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  <c r="BN570" s="11"/>
      <c r="BO570" s="11"/>
      <c r="BP570" s="11"/>
      <c r="BQ570" s="11"/>
      <c r="BR570" s="11"/>
      <c r="BS570" s="11"/>
      <c r="BT570" s="11"/>
      <c r="BU570" s="11"/>
      <c r="BV570" s="11"/>
      <c r="BW570" s="11"/>
      <c r="BX570" s="11"/>
      <c r="BY570" s="11"/>
    </row>
    <row r="571" spans="1:77" ht="14.25" customHeight="1">
      <c r="A571" s="11"/>
      <c r="B571" s="11"/>
      <c r="C571" s="53"/>
      <c r="D571" s="16"/>
      <c r="E571" s="16"/>
      <c r="F571" s="16"/>
      <c r="G571" s="16"/>
      <c r="H571" s="11"/>
      <c r="I571" s="54"/>
      <c r="J571" s="54"/>
      <c r="K571" s="54"/>
      <c r="L571" s="54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  <c r="BN571" s="11"/>
      <c r="BO571" s="11"/>
      <c r="BP571" s="11"/>
      <c r="BQ571" s="11"/>
      <c r="BR571" s="11"/>
      <c r="BS571" s="11"/>
      <c r="BT571" s="11"/>
      <c r="BU571" s="11"/>
      <c r="BV571" s="11"/>
      <c r="BW571" s="11"/>
      <c r="BX571" s="11"/>
      <c r="BY571" s="11"/>
    </row>
    <row r="572" spans="1:77" ht="14.25" customHeight="1">
      <c r="A572" s="11"/>
      <c r="B572" s="11"/>
      <c r="C572" s="53"/>
      <c r="D572" s="16"/>
      <c r="E572" s="16"/>
      <c r="F572" s="16"/>
      <c r="G572" s="16"/>
      <c r="H572" s="11"/>
      <c r="I572" s="54"/>
      <c r="J572" s="54"/>
      <c r="K572" s="54"/>
      <c r="L572" s="54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  <c r="BN572" s="11"/>
      <c r="BO572" s="11"/>
      <c r="BP572" s="11"/>
      <c r="BQ572" s="11"/>
      <c r="BR572" s="11"/>
      <c r="BS572" s="11"/>
      <c r="BT572" s="11"/>
      <c r="BU572" s="11"/>
      <c r="BV572" s="11"/>
      <c r="BW572" s="11"/>
      <c r="BX572" s="11"/>
      <c r="BY572" s="11"/>
    </row>
    <row r="573" spans="1:77" ht="14.25" customHeight="1">
      <c r="A573" s="11"/>
      <c r="B573" s="11"/>
      <c r="C573" s="53"/>
      <c r="D573" s="16"/>
      <c r="E573" s="16"/>
      <c r="F573" s="16"/>
      <c r="G573" s="16"/>
      <c r="H573" s="11"/>
      <c r="I573" s="54"/>
      <c r="J573" s="54"/>
      <c r="K573" s="54"/>
      <c r="L573" s="54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</row>
    <row r="574" spans="1:77" ht="14.25" customHeight="1">
      <c r="A574" s="11"/>
      <c r="B574" s="11"/>
      <c r="C574" s="53"/>
      <c r="D574" s="16"/>
      <c r="E574" s="16"/>
      <c r="F574" s="16"/>
      <c r="G574" s="16"/>
      <c r="H574" s="11"/>
      <c r="I574" s="54"/>
      <c r="J574" s="54"/>
      <c r="K574" s="54"/>
      <c r="L574" s="54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</row>
    <row r="575" spans="1:77" ht="14.25" customHeight="1">
      <c r="A575" s="11"/>
      <c r="B575" s="11"/>
      <c r="C575" s="53"/>
      <c r="D575" s="16"/>
      <c r="E575" s="16"/>
      <c r="F575" s="16"/>
      <c r="G575" s="16"/>
      <c r="H575" s="11"/>
      <c r="I575" s="54"/>
      <c r="J575" s="54"/>
      <c r="K575" s="54"/>
      <c r="L575" s="54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</row>
    <row r="576" spans="1:77" ht="14.25" customHeight="1">
      <c r="A576" s="11"/>
      <c r="B576" s="11"/>
      <c r="C576" s="53"/>
      <c r="D576" s="16"/>
      <c r="E576" s="16"/>
      <c r="F576" s="16"/>
      <c r="G576" s="16"/>
      <c r="H576" s="11"/>
      <c r="I576" s="54"/>
      <c r="J576" s="54"/>
      <c r="K576" s="54"/>
      <c r="L576" s="54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</row>
    <row r="577" spans="1:77" ht="14.25" customHeight="1">
      <c r="A577" s="11"/>
      <c r="B577" s="11"/>
      <c r="C577" s="53"/>
      <c r="D577" s="16"/>
      <c r="E577" s="16"/>
      <c r="F577" s="16"/>
      <c r="G577" s="16"/>
      <c r="H577" s="11"/>
      <c r="I577" s="54"/>
      <c r="J577" s="54"/>
      <c r="K577" s="54"/>
      <c r="L577" s="54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</row>
    <row r="578" spans="1:77" ht="14.25" customHeight="1">
      <c r="A578" s="11"/>
      <c r="B578" s="11"/>
      <c r="C578" s="53"/>
      <c r="D578" s="16"/>
      <c r="E578" s="16"/>
      <c r="F578" s="16"/>
      <c r="G578" s="16"/>
      <c r="H578" s="11"/>
      <c r="I578" s="54"/>
      <c r="J578" s="54"/>
      <c r="K578" s="54"/>
      <c r="L578" s="54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</row>
    <row r="579" spans="1:77" ht="14.25" customHeight="1">
      <c r="A579" s="11"/>
      <c r="B579" s="11"/>
      <c r="C579" s="53"/>
      <c r="D579" s="16"/>
      <c r="E579" s="16"/>
      <c r="F579" s="16"/>
      <c r="G579" s="16"/>
      <c r="H579" s="11"/>
      <c r="I579" s="54"/>
      <c r="J579" s="54"/>
      <c r="K579" s="54"/>
      <c r="L579" s="54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</row>
    <row r="580" spans="1:77" ht="14.25" customHeight="1">
      <c r="A580" s="11"/>
      <c r="B580" s="11"/>
      <c r="C580" s="53"/>
      <c r="D580" s="16"/>
      <c r="E580" s="16"/>
      <c r="F580" s="16"/>
      <c r="G580" s="16"/>
      <c r="H580" s="11"/>
      <c r="I580" s="54"/>
      <c r="J580" s="54"/>
      <c r="K580" s="54"/>
      <c r="L580" s="54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</row>
    <row r="581" spans="1:77" ht="14.25" customHeight="1">
      <c r="A581" s="11"/>
      <c r="B581" s="11"/>
      <c r="C581" s="53"/>
      <c r="D581" s="16"/>
      <c r="E581" s="16"/>
      <c r="F581" s="16"/>
      <c r="G581" s="16"/>
      <c r="H581" s="11"/>
      <c r="I581" s="54"/>
      <c r="J581" s="54"/>
      <c r="K581" s="54"/>
      <c r="L581" s="54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</row>
    <row r="582" spans="1:77" ht="14.25" customHeight="1">
      <c r="A582" s="11"/>
      <c r="B582" s="11"/>
      <c r="C582" s="53"/>
      <c r="D582" s="16"/>
      <c r="E582" s="16"/>
      <c r="F582" s="16"/>
      <c r="G582" s="16"/>
      <c r="H582" s="11"/>
      <c r="I582" s="54"/>
      <c r="J582" s="54"/>
      <c r="K582" s="54"/>
      <c r="L582" s="54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</row>
    <row r="583" spans="1:77" ht="14.25" customHeight="1">
      <c r="A583" s="11"/>
      <c r="B583" s="11"/>
      <c r="C583" s="53"/>
      <c r="D583" s="16"/>
      <c r="E583" s="16"/>
      <c r="F583" s="16"/>
      <c r="G583" s="16"/>
      <c r="H583" s="11"/>
      <c r="I583" s="54"/>
      <c r="J583" s="54"/>
      <c r="K583" s="54"/>
      <c r="L583" s="54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</row>
    <row r="584" spans="1:77" ht="14.25" customHeight="1">
      <c r="A584" s="11"/>
      <c r="B584" s="11"/>
      <c r="C584" s="53"/>
      <c r="D584" s="16"/>
      <c r="E584" s="16"/>
      <c r="F584" s="16"/>
      <c r="G584" s="16"/>
      <c r="H584" s="11"/>
      <c r="I584" s="54"/>
      <c r="J584" s="54"/>
      <c r="K584" s="54"/>
      <c r="L584" s="54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</row>
    <row r="585" spans="1:77" ht="14.25" customHeight="1">
      <c r="A585" s="11"/>
      <c r="B585" s="11"/>
      <c r="C585" s="53"/>
      <c r="D585" s="16"/>
      <c r="E585" s="16"/>
      <c r="F585" s="16"/>
      <c r="G585" s="16"/>
      <c r="H585" s="11"/>
      <c r="I585" s="54"/>
      <c r="J585" s="54"/>
      <c r="K585" s="54"/>
      <c r="L585" s="54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</row>
    <row r="586" spans="1:77" ht="14.25" customHeight="1">
      <c r="A586" s="11"/>
      <c r="B586" s="11"/>
      <c r="C586" s="53"/>
      <c r="D586" s="16"/>
      <c r="E586" s="16"/>
      <c r="F586" s="16"/>
      <c r="G586" s="16"/>
      <c r="H586" s="11"/>
      <c r="I586" s="54"/>
      <c r="J586" s="54"/>
      <c r="K586" s="54"/>
      <c r="L586" s="54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</row>
    <row r="587" spans="1:77" ht="14.25" customHeight="1">
      <c r="A587" s="11"/>
      <c r="B587" s="11"/>
      <c r="C587" s="53"/>
      <c r="D587" s="16"/>
      <c r="E587" s="16"/>
      <c r="F587" s="16"/>
      <c r="G587" s="16"/>
      <c r="H587" s="11"/>
      <c r="I587" s="54"/>
      <c r="J587" s="54"/>
      <c r="K587" s="54"/>
      <c r="L587" s="54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</row>
    <row r="588" spans="1:77" ht="14.25" customHeight="1">
      <c r="A588" s="11"/>
      <c r="B588" s="11"/>
      <c r="C588" s="53"/>
      <c r="D588" s="16"/>
      <c r="E588" s="16"/>
      <c r="F588" s="16"/>
      <c r="G588" s="16"/>
      <c r="H588" s="11"/>
      <c r="I588" s="54"/>
      <c r="J588" s="54"/>
      <c r="K588" s="54"/>
      <c r="L588" s="54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</row>
    <row r="589" spans="1:77" ht="14.25" customHeight="1">
      <c r="A589" s="11"/>
      <c r="B589" s="11"/>
      <c r="C589" s="53"/>
      <c r="D589" s="16"/>
      <c r="E589" s="16"/>
      <c r="F589" s="16"/>
      <c r="G589" s="16"/>
      <c r="H589" s="11"/>
      <c r="I589" s="54"/>
      <c r="J589" s="54"/>
      <c r="K589" s="54"/>
      <c r="L589" s="54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</row>
    <row r="590" spans="1:77" ht="14.25" customHeight="1">
      <c r="A590" s="11"/>
      <c r="B590" s="11"/>
      <c r="C590" s="53"/>
      <c r="D590" s="16"/>
      <c r="E590" s="16"/>
      <c r="F590" s="16"/>
      <c r="G590" s="16"/>
      <c r="H590" s="11"/>
      <c r="I590" s="54"/>
      <c r="J590" s="54"/>
      <c r="K590" s="54"/>
      <c r="L590" s="54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</row>
    <row r="591" spans="1:77" ht="14.25" customHeight="1">
      <c r="A591" s="11"/>
      <c r="B591" s="11"/>
      <c r="C591" s="53"/>
      <c r="D591" s="16"/>
      <c r="E591" s="16"/>
      <c r="F591" s="16"/>
      <c r="G591" s="16"/>
      <c r="H591" s="11"/>
      <c r="I591" s="54"/>
      <c r="J591" s="54"/>
      <c r="K591" s="54"/>
      <c r="L591" s="54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</row>
    <row r="592" spans="1:77" ht="14.25" customHeight="1">
      <c r="A592" s="11"/>
      <c r="B592" s="11"/>
      <c r="C592" s="53"/>
      <c r="D592" s="16"/>
      <c r="E592" s="16"/>
      <c r="F592" s="16"/>
      <c r="G592" s="16"/>
      <c r="H592" s="11"/>
      <c r="I592" s="54"/>
      <c r="J592" s="54"/>
      <c r="K592" s="54"/>
      <c r="L592" s="54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</row>
    <row r="593" spans="1:77" ht="14.25" customHeight="1">
      <c r="A593" s="11"/>
      <c r="B593" s="11"/>
      <c r="C593" s="53"/>
      <c r="D593" s="16"/>
      <c r="E593" s="16"/>
      <c r="F593" s="16"/>
      <c r="G593" s="16"/>
      <c r="H593" s="11"/>
      <c r="I593" s="54"/>
      <c r="J593" s="54"/>
      <c r="K593" s="54"/>
      <c r="L593" s="54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  <c r="BN593" s="11"/>
      <c r="BO593" s="11"/>
      <c r="BP593" s="11"/>
      <c r="BQ593" s="11"/>
      <c r="BR593" s="11"/>
      <c r="BS593" s="11"/>
      <c r="BT593" s="11"/>
      <c r="BU593" s="11"/>
      <c r="BV593" s="11"/>
      <c r="BW593" s="11"/>
      <c r="BX593" s="11"/>
      <c r="BY593" s="11"/>
    </row>
    <row r="594" spans="1:77" ht="14.25" customHeight="1">
      <c r="A594" s="11"/>
      <c r="B594" s="11"/>
      <c r="C594" s="53"/>
      <c r="D594" s="16"/>
      <c r="E594" s="16"/>
      <c r="F594" s="16"/>
      <c r="G594" s="16"/>
      <c r="H594" s="11"/>
      <c r="I594" s="54"/>
      <c r="J594" s="54"/>
      <c r="K594" s="54"/>
      <c r="L594" s="54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  <c r="BN594" s="11"/>
      <c r="BO594" s="11"/>
      <c r="BP594" s="11"/>
      <c r="BQ594" s="11"/>
      <c r="BR594" s="11"/>
      <c r="BS594" s="11"/>
      <c r="BT594" s="11"/>
      <c r="BU594" s="11"/>
      <c r="BV594" s="11"/>
      <c r="BW594" s="11"/>
      <c r="BX594" s="11"/>
      <c r="BY594" s="11"/>
    </row>
    <row r="595" spans="1:77" ht="14.25" customHeight="1">
      <c r="A595" s="11"/>
      <c r="B595" s="11"/>
      <c r="C595" s="53"/>
      <c r="D595" s="16"/>
      <c r="E595" s="16"/>
      <c r="F595" s="16"/>
      <c r="G595" s="16"/>
      <c r="H595" s="11"/>
      <c r="I595" s="54"/>
      <c r="J595" s="54"/>
      <c r="K595" s="54"/>
      <c r="L595" s="54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  <c r="BN595" s="11"/>
      <c r="BO595" s="11"/>
      <c r="BP595" s="11"/>
      <c r="BQ595" s="11"/>
      <c r="BR595" s="11"/>
      <c r="BS595" s="11"/>
      <c r="BT595" s="11"/>
      <c r="BU595" s="11"/>
      <c r="BV595" s="11"/>
      <c r="BW595" s="11"/>
      <c r="BX595" s="11"/>
      <c r="BY595" s="11"/>
    </row>
    <row r="596" spans="1:77" ht="14.25" customHeight="1">
      <c r="A596" s="11"/>
      <c r="B596" s="11"/>
      <c r="C596" s="53"/>
      <c r="D596" s="16"/>
      <c r="E596" s="16"/>
      <c r="F596" s="16"/>
      <c r="G596" s="16"/>
      <c r="H596" s="11"/>
      <c r="I596" s="54"/>
      <c r="J596" s="54"/>
      <c r="K596" s="54"/>
      <c r="L596" s="54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</row>
    <row r="597" spans="1:77" ht="14.25" customHeight="1">
      <c r="A597" s="11"/>
      <c r="B597" s="11"/>
      <c r="C597" s="53"/>
      <c r="D597" s="16"/>
      <c r="E597" s="16"/>
      <c r="F597" s="16"/>
      <c r="G597" s="16"/>
      <c r="H597" s="11"/>
      <c r="I597" s="54"/>
      <c r="J597" s="54"/>
      <c r="K597" s="54"/>
      <c r="L597" s="54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</row>
    <row r="598" spans="1:77" ht="14.25" customHeight="1">
      <c r="A598" s="11"/>
      <c r="B598" s="11"/>
      <c r="C598" s="53"/>
      <c r="D598" s="16"/>
      <c r="E598" s="16"/>
      <c r="F598" s="16"/>
      <c r="G598" s="16"/>
      <c r="H598" s="11"/>
      <c r="I598" s="54"/>
      <c r="J598" s="54"/>
      <c r="K598" s="54"/>
      <c r="L598" s="54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</row>
    <row r="599" spans="1:77" ht="14.25" customHeight="1">
      <c r="A599" s="11"/>
      <c r="B599" s="11"/>
      <c r="C599" s="53"/>
      <c r="D599" s="16"/>
      <c r="E599" s="16"/>
      <c r="F599" s="16"/>
      <c r="G599" s="16"/>
      <c r="H599" s="11"/>
      <c r="I599" s="54"/>
      <c r="J599" s="54"/>
      <c r="K599" s="54"/>
      <c r="L599" s="54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</row>
    <row r="600" spans="1:77" ht="14.25" customHeight="1">
      <c r="A600" s="11"/>
      <c r="B600" s="11"/>
      <c r="C600" s="53"/>
      <c r="D600" s="16"/>
      <c r="E600" s="16"/>
      <c r="F600" s="16"/>
      <c r="G600" s="16"/>
      <c r="H600" s="11"/>
      <c r="I600" s="54"/>
      <c r="J600" s="54"/>
      <c r="K600" s="54"/>
      <c r="L600" s="54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</row>
    <row r="601" spans="1:77" ht="14.25" customHeight="1">
      <c r="A601" s="11"/>
      <c r="B601" s="11"/>
      <c r="C601" s="53"/>
      <c r="D601" s="16"/>
      <c r="E601" s="16"/>
      <c r="F601" s="16"/>
      <c r="G601" s="16"/>
      <c r="H601" s="11"/>
      <c r="I601" s="54"/>
      <c r="J601" s="54"/>
      <c r="K601" s="54"/>
      <c r="L601" s="54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</row>
    <row r="602" spans="1:77" ht="14.25" customHeight="1">
      <c r="A602" s="11"/>
      <c r="B602" s="11"/>
      <c r="C602" s="53"/>
      <c r="D602" s="16"/>
      <c r="E602" s="16"/>
      <c r="F602" s="16"/>
      <c r="G602" s="16"/>
      <c r="H602" s="11"/>
      <c r="I602" s="54"/>
      <c r="J602" s="54"/>
      <c r="K602" s="54"/>
      <c r="L602" s="54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</row>
    <row r="603" spans="1:77" ht="14.25" customHeight="1">
      <c r="A603" s="11"/>
      <c r="B603" s="11"/>
      <c r="C603" s="53"/>
      <c r="D603" s="16"/>
      <c r="E603" s="16"/>
      <c r="F603" s="16"/>
      <c r="G603" s="16"/>
      <c r="H603" s="11"/>
      <c r="I603" s="54"/>
      <c r="J603" s="54"/>
      <c r="K603" s="54"/>
      <c r="L603" s="54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</row>
    <row r="604" spans="1:77" ht="14.25" customHeight="1">
      <c r="A604" s="11"/>
      <c r="B604" s="11"/>
      <c r="C604" s="53"/>
      <c r="D604" s="16"/>
      <c r="E604" s="16"/>
      <c r="F604" s="16"/>
      <c r="G604" s="16"/>
      <c r="H604" s="11"/>
      <c r="I604" s="54"/>
      <c r="J604" s="54"/>
      <c r="K604" s="54"/>
      <c r="L604" s="54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</row>
    <row r="605" spans="1:77" ht="14.25" customHeight="1">
      <c r="A605" s="11"/>
      <c r="B605" s="11"/>
      <c r="C605" s="53"/>
      <c r="D605" s="16"/>
      <c r="E605" s="16"/>
      <c r="F605" s="16"/>
      <c r="G605" s="16"/>
      <c r="H605" s="11"/>
      <c r="I605" s="54"/>
      <c r="J605" s="54"/>
      <c r="K605" s="54"/>
      <c r="L605" s="54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</row>
    <row r="606" spans="1:77" ht="14.25" customHeight="1">
      <c r="A606" s="11"/>
      <c r="B606" s="11"/>
      <c r="C606" s="53"/>
      <c r="D606" s="16"/>
      <c r="E606" s="16"/>
      <c r="F606" s="16"/>
      <c r="G606" s="16"/>
      <c r="H606" s="11"/>
      <c r="I606" s="54"/>
      <c r="J606" s="54"/>
      <c r="K606" s="54"/>
      <c r="L606" s="54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</row>
    <row r="607" spans="1:77" ht="14.25" customHeight="1">
      <c r="A607" s="11"/>
      <c r="B607" s="11"/>
      <c r="C607" s="53"/>
      <c r="D607" s="16"/>
      <c r="E607" s="16"/>
      <c r="F607" s="16"/>
      <c r="G607" s="16"/>
      <c r="H607" s="11"/>
      <c r="I607" s="54"/>
      <c r="J607" s="54"/>
      <c r="K607" s="54"/>
      <c r="L607" s="54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</row>
    <row r="608" spans="1:77" ht="14.25" customHeight="1">
      <c r="A608" s="11"/>
      <c r="B608" s="11"/>
      <c r="C608" s="53"/>
      <c r="D608" s="16"/>
      <c r="E608" s="16"/>
      <c r="F608" s="16"/>
      <c r="G608" s="16"/>
      <c r="H608" s="11"/>
      <c r="I608" s="54"/>
      <c r="J608" s="54"/>
      <c r="K608" s="54"/>
      <c r="L608" s="54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</row>
    <row r="609" spans="1:77" ht="14.25" customHeight="1">
      <c r="A609" s="11"/>
      <c r="B609" s="11"/>
      <c r="C609" s="53"/>
      <c r="D609" s="16"/>
      <c r="E609" s="16"/>
      <c r="F609" s="16"/>
      <c r="G609" s="16"/>
      <c r="H609" s="11"/>
      <c r="I609" s="54"/>
      <c r="J609" s="54"/>
      <c r="K609" s="54"/>
      <c r="L609" s="54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</row>
    <row r="610" spans="1:77" ht="14.25" customHeight="1">
      <c r="A610" s="11"/>
      <c r="B610" s="11"/>
      <c r="C610" s="53"/>
      <c r="D610" s="16"/>
      <c r="E610" s="16"/>
      <c r="F610" s="16"/>
      <c r="G610" s="16"/>
      <c r="H610" s="11"/>
      <c r="I610" s="54"/>
      <c r="J610" s="54"/>
      <c r="K610" s="54"/>
      <c r="L610" s="54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</row>
    <row r="611" spans="1:77" ht="14.25" customHeight="1">
      <c r="A611" s="11"/>
      <c r="B611" s="11"/>
      <c r="C611" s="53"/>
      <c r="D611" s="16"/>
      <c r="E611" s="16"/>
      <c r="F611" s="16"/>
      <c r="G611" s="16"/>
      <c r="H611" s="11"/>
      <c r="I611" s="54"/>
      <c r="J611" s="54"/>
      <c r="K611" s="54"/>
      <c r="L611" s="54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</row>
    <row r="612" spans="1:77" ht="14.25" customHeight="1">
      <c r="A612" s="11"/>
      <c r="B612" s="11"/>
      <c r="C612" s="53"/>
      <c r="D612" s="16"/>
      <c r="E612" s="16"/>
      <c r="F612" s="16"/>
      <c r="G612" s="16"/>
      <c r="H612" s="11"/>
      <c r="I612" s="54"/>
      <c r="J612" s="54"/>
      <c r="K612" s="54"/>
      <c r="L612" s="54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</row>
    <row r="613" spans="1:77" ht="14.25" customHeight="1">
      <c r="A613" s="11"/>
      <c r="B613" s="11"/>
      <c r="C613" s="53"/>
      <c r="D613" s="16"/>
      <c r="E613" s="16"/>
      <c r="F613" s="16"/>
      <c r="G613" s="16"/>
      <c r="H613" s="11"/>
      <c r="I613" s="54"/>
      <c r="J613" s="54"/>
      <c r="K613" s="54"/>
      <c r="L613" s="54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</row>
    <row r="614" spans="1:77" ht="14.25" customHeight="1">
      <c r="A614" s="11"/>
      <c r="B614" s="11"/>
      <c r="C614" s="53"/>
      <c r="D614" s="16"/>
      <c r="E614" s="16"/>
      <c r="F614" s="16"/>
      <c r="G614" s="16"/>
      <c r="H614" s="11"/>
      <c r="I614" s="54"/>
      <c r="J614" s="54"/>
      <c r="K614" s="54"/>
      <c r="L614" s="54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</row>
    <row r="615" spans="1:77" ht="14.25" customHeight="1">
      <c r="A615" s="11"/>
      <c r="B615" s="11"/>
      <c r="C615" s="53"/>
      <c r="D615" s="16"/>
      <c r="E615" s="16"/>
      <c r="F615" s="16"/>
      <c r="G615" s="16"/>
      <c r="H615" s="11"/>
      <c r="I615" s="54"/>
      <c r="J615" s="54"/>
      <c r="K615" s="54"/>
      <c r="L615" s="54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</row>
    <row r="616" spans="1:77" ht="14.25" customHeight="1">
      <c r="A616" s="11"/>
      <c r="B616" s="11"/>
      <c r="C616" s="53"/>
      <c r="D616" s="16"/>
      <c r="E616" s="16"/>
      <c r="F616" s="16"/>
      <c r="G616" s="16"/>
      <c r="H616" s="11"/>
      <c r="I616" s="54"/>
      <c r="J616" s="54"/>
      <c r="K616" s="54"/>
      <c r="L616" s="54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  <c r="BN616" s="11"/>
      <c r="BO616" s="11"/>
      <c r="BP616" s="11"/>
      <c r="BQ616" s="11"/>
      <c r="BR616" s="11"/>
      <c r="BS616" s="11"/>
      <c r="BT616" s="11"/>
      <c r="BU616" s="11"/>
      <c r="BV616" s="11"/>
      <c r="BW616" s="11"/>
      <c r="BX616" s="11"/>
      <c r="BY616" s="11"/>
    </row>
    <row r="617" spans="1:77" ht="14.25" customHeight="1">
      <c r="A617" s="11"/>
      <c r="B617" s="11"/>
      <c r="C617" s="53"/>
      <c r="D617" s="16"/>
      <c r="E617" s="16"/>
      <c r="F617" s="16"/>
      <c r="G617" s="16"/>
      <c r="H617" s="11"/>
      <c r="I617" s="54"/>
      <c r="J617" s="54"/>
      <c r="K617" s="54"/>
      <c r="L617" s="54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  <c r="BN617" s="11"/>
      <c r="BO617" s="11"/>
      <c r="BP617" s="11"/>
      <c r="BQ617" s="11"/>
      <c r="BR617" s="11"/>
      <c r="BS617" s="11"/>
      <c r="BT617" s="11"/>
      <c r="BU617" s="11"/>
      <c r="BV617" s="11"/>
      <c r="BW617" s="11"/>
      <c r="BX617" s="11"/>
      <c r="BY617" s="11"/>
    </row>
    <row r="618" spans="1:77" ht="14.25" customHeight="1">
      <c r="A618" s="11"/>
      <c r="B618" s="11"/>
      <c r="C618" s="53"/>
      <c r="D618" s="16"/>
      <c r="E618" s="16"/>
      <c r="F618" s="16"/>
      <c r="G618" s="16"/>
      <c r="H618" s="11"/>
      <c r="I618" s="54"/>
      <c r="J618" s="54"/>
      <c r="K618" s="54"/>
      <c r="L618" s="54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  <c r="BN618" s="11"/>
      <c r="BO618" s="11"/>
      <c r="BP618" s="11"/>
      <c r="BQ618" s="11"/>
      <c r="BR618" s="11"/>
      <c r="BS618" s="11"/>
      <c r="BT618" s="11"/>
      <c r="BU618" s="11"/>
      <c r="BV618" s="11"/>
      <c r="BW618" s="11"/>
      <c r="BX618" s="11"/>
      <c r="BY618" s="11"/>
    </row>
    <row r="619" spans="1:77" ht="14.25" customHeight="1">
      <c r="A619" s="11"/>
      <c r="B619" s="11"/>
      <c r="C619" s="53"/>
      <c r="D619" s="16"/>
      <c r="E619" s="16"/>
      <c r="F619" s="16"/>
      <c r="G619" s="16"/>
      <c r="H619" s="11"/>
      <c r="I619" s="54"/>
      <c r="J619" s="54"/>
      <c r="K619" s="54"/>
      <c r="L619" s="54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  <c r="BN619" s="11"/>
      <c r="BO619" s="11"/>
      <c r="BP619" s="11"/>
      <c r="BQ619" s="11"/>
      <c r="BR619" s="11"/>
      <c r="BS619" s="11"/>
      <c r="BT619" s="11"/>
      <c r="BU619" s="11"/>
      <c r="BV619" s="11"/>
      <c r="BW619" s="11"/>
      <c r="BX619" s="11"/>
      <c r="BY619" s="11"/>
    </row>
    <row r="620" spans="1:77" ht="14.25" customHeight="1">
      <c r="A620" s="11"/>
      <c r="B620" s="11"/>
      <c r="C620" s="53"/>
      <c r="D620" s="16"/>
      <c r="E620" s="16"/>
      <c r="F620" s="16"/>
      <c r="G620" s="16"/>
      <c r="H620" s="11"/>
      <c r="I620" s="54"/>
      <c r="J620" s="54"/>
      <c r="K620" s="54"/>
      <c r="L620" s="54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  <c r="BN620" s="11"/>
      <c r="BO620" s="11"/>
      <c r="BP620" s="11"/>
      <c r="BQ620" s="11"/>
      <c r="BR620" s="11"/>
      <c r="BS620" s="11"/>
      <c r="BT620" s="11"/>
      <c r="BU620" s="11"/>
      <c r="BV620" s="11"/>
      <c r="BW620" s="11"/>
      <c r="BX620" s="11"/>
      <c r="BY620" s="11"/>
    </row>
    <row r="621" spans="1:77" ht="14.25" customHeight="1">
      <c r="A621" s="11"/>
      <c r="B621" s="11"/>
      <c r="C621" s="53"/>
      <c r="D621" s="16"/>
      <c r="E621" s="16"/>
      <c r="F621" s="16"/>
      <c r="G621" s="16"/>
      <c r="H621" s="11"/>
      <c r="I621" s="54"/>
      <c r="J621" s="54"/>
      <c r="K621" s="54"/>
      <c r="L621" s="54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</row>
    <row r="622" spans="1:77" ht="14.25" customHeight="1">
      <c r="A622" s="11"/>
      <c r="B622" s="11"/>
      <c r="C622" s="53"/>
      <c r="D622" s="16"/>
      <c r="E622" s="16"/>
      <c r="F622" s="16"/>
      <c r="G622" s="16"/>
      <c r="H622" s="11"/>
      <c r="I622" s="54"/>
      <c r="J622" s="54"/>
      <c r="K622" s="54"/>
      <c r="L622" s="54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</row>
    <row r="623" spans="1:77" ht="14.25" customHeight="1">
      <c r="A623" s="11"/>
      <c r="B623" s="11"/>
      <c r="C623" s="53"/>
      <c r="D623" s="16"/>
      <c r="E623" s="16"/>
      <c r="F623" s="16"/>
      <c r="G623" s="16"/>
      <c r="H623" s="11"/>
      <c r="I623" s="54"/>
      <c r="J623" s="54"/>
      <c r="K623" s="54"/>
      <c r="L623" s="54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</row>
    <row r="624" spans="1:77" ht="14.25" customHeight="1">
      <c r="A624" s="11"/>
      <c r="B624" s="11"/>
      <c r="C624" s="53"/>
      <c r="D624" s="16"/>
      <c r="E624" s="16"/>
      <c r="F624" s="16"/>
      <c r="G624" s="16"/>
      <c r="H624" s="11"/>
      <c r="I624" s="54"/>
      <c r="J624" s="54"/>
      <c r="K624" s="54"/>
      <c r="L624" s="54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</row>
    <row r="625" spans="1:77" ht="14.25" customHeight="1">
      <c r="A625" s="11"/>
      <c r="B625" s="11"/>
      <c r="C625" s="53"/>
      <c r="D625" s="16"/>
      <c r="E625" s="16"/>
      <c r="F625" s="16"/>
      <c r="G625" s="16"/>
      <c r="H625" s="11"/>
      <c r="I625" s="54"/>
      <c r="J625" s="54"/>
      <c r="K625" s="54"/>
      <c r="L625" s="54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</row>
    <row r="626" spans="1:77" ht="14.25" customHeight="1">
      <c r="A626" s="11"/>
      <c r="B626" s="11"/>
      <c r="C626" s="53"/>
      <c r="D626" s="16"/>
      <c r="E626" s="16"/>
      <c r="F626" s="16"/>
      <c r="G626" s="16"/>
      <c r="H626" s="11"/>
      <c r="I626" s="54"/>
      <c r="J626" s="54"/>
      <c r="K626" s="54"/>
      <c r="L626" s="54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</row>
    <row r="627" spans="1:77" ht="14.25" customHeight="1">
      <c r="A627" s="11"/>
      <c r="B627" s="11"/>
      <c r="C627" s="53"/>
      <c r="D627" s="16"/>
      <c r="E627" s="16"/>
      <c r="F627" s="16"/>
      <c r="G627" s="16"/>
      <c r="H627" s="11"/>
      <c r="I627" s="54"/>
      <c r="J627" s="54"/>
      <c r="K627" s="54"/>
      <c r="L627" s="54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</row>
    <row r="628" spans="1:77" ht="14.25" customHeight="1">
      <c r="A628" s="11"/>
      <c r="B628" s="11"/>
      <c r="C628" s="53"/>
      <c r="D628" s="16"/>
      <c r="E628" s="16"/>
      <c r="F628" s="16"/>
      <c r="G628" s="16"/>
      <c r="H628" s="11"/>
      <c r="I628" s="54"/>
      <c r="J628" s="54"/>
      <c r="K628" s="54"/>
      <c r="L628" s="54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</row>
    <row r="629" spans="1:77" ht="14.25" customHeight="1">
      <c r="A629" s="11"/>
      <c r="B629" s="11"/>
      <c r="C629" s="53"/>
      <c r="D629" s="16"/>
      <c r="E629" s="16"/>
      <c r="F629" s="16"/>
      <c r="G629" s="16"/>
      <c r="H629" s="11"/>
      <c r="I629" s="54"/>
      <c r="J629" s="54"/>
      <c r="K629" s="54"/>
      <c r="L629" s="54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</row>
    <row r="630" spans="1:77" ht="14.25" customHeight="1">
      <c r="A630" s="11"/>
      <c r="B630" s="11"/>
      <c r="C630" s="53"/>
      <c r="D630" s="16"/>
      <c r="E630" s="16"/>
      <c r="F630" s="16"/>
      <c r="G630" s="16"/>
      <c r="H630" s="11"/>
      <c r="I630" s="54"/>
      <c r="J630" s="54"/>
      <c r="K630" s="54"/>
      <c r="L630" s="54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</row>
    <row r="631" spans="1:77" ht="14.25" customHeight="1">
      <c r="A631" s="11"/>
      <c r="B631" s="11"/>
      <c r="C631" s="53"/>
      <c r="D631" s="16"/>
      <c r="E631" s="16"/>
      <c r="F631" s="16"/>
      <c r="G631" s="16"/>
      <c r="H631" s="11"/>
      <c r="I631" s="54"/>
      <c r="J631" s="54"/>
      <c r="K631" s="54"/>
      <c r="L631" s="54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</row>
    <row r="632" spans="1:77" ht="14.25" customHeight="1">
      <c r="A632" s="11"/>
      <c r="B632" s="11"/>
      <c r="C632" s="53"/>
      <c r="D632" s="16"/>
      <c r="E632" s="16"/>
      <c r="F632" s="16"/>
      <c r="G632" s="16"/>
      <c r="H632" s="11"/>
      <c r="I632" s="54"/>
      <c r="J632" s="54"/>
      <c r="K632" s="54"/>
      <c r="L632" s="54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</row>
    <row r="633" spans="1:77" ht="14.25" customHeight="1">
      <c r="A633" s="11"/>
      <c r="B633" s="11"/>
      <c r="C633" s="53"/>
      <c r="D633" s="16"/>
      <c r="E633" s="16"/>
      <c r="F633" s="16"/>
      <c r="G633" s="16"/>
      <c r="H633" s="11"/>
      <c r="I633" s="54"/>
      <c r="J633" s="54"/>
      <c r="K633" s="54"/>
      <c r="L633" s="54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</row>
    <row r="634" spans="1:77" ht="14.25" customHeight="1">
      <c r="A634" s="11"/>
      <c r="B634" s="11"/>
      <c r="C634" s="53"/>
      <c r="D634" s="16"/>
      <c r="E634" s="16"/>
      <c r="F634" s="16"/>
      <c r="G634" s="16"/>
      <c r="H634" s="11"/>
      <c r="I634" s="54"/>
      <c r="J634" s="54"/>
      <c r="K634" s="54"/>
      <c r="L634" s="54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</row>
    <row r="635" spans="1:77" ht="14.25" customHeight="1">
      <c r="A635" s="11"/>
      <c r="B635" s="11"/>
      <c r="C635" s="53"/>
      <c r="D635" s="16"/>
      <c r="E635" s="16"/>
      <c r="F635" s="16"/>
      <c r="G635" s="16"/>
      <c r="H635" s="11"/>
      <c r="I635" s="54"/>
      <c r="J635" s="54"/>
      <c r="K635" s="54"/>
      <c r="L635" s="54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</row>
    <row r="636" spans="1:77" ht="14.25" customHeight="1">
      <c r="A636" s="11"/>
      <c r="B636" s="11"/>
      <c r="C636" s="53"/>
      <c r="D636" s="16"/>
      <c r="E636" s="16"/>
      <c r="F636" s="16"/>
      <c r="G636" s="16"/>
      <c r="H636" s="11"/>
      <c r="I636" s="54"/>
      <c r="J636" s="54"/>
      <c r="K636" s="54"/>
      <c r="L636" s="54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</row>
    <row r="637" spans="1:77" ht="14.25" customHeight="1">
      <c r="A637" s="11"/>
      <c r="B637" s="11"/>
      <c r="C637" s="53"/>
      <c r="D637" s="16"/>
      <c r="E637" s="16"/>
      <c r="F637" s="16"/>
      <c r="G637" s="16"/>
      <c r="H637" s="11"/>
      <c r="I637" s="54"/>
      <c r="J637" s="54"/>
      <c r="K637" s="54"/>
      <c r="L637" s="54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</row>
    <row r="638" spans="1:77" ht="14.25" customHeight="1">
      <c r="A638" s="11"/>
      <c r="B638" s="11"/>
      <c r="C638" s="53"/>
      <c r="D638" s="16"/>
      <c r="E638" s="16"/>
      <c r="F638" s="16"/>
      <c r="G638" s="16"/>
      <c r="H638" s="11"/>
      <c r="I638" s="54"/>
      <c r="J638" s="54"/>
      <c r="K638" s="54"/>
      <c r="L638" s="54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</row>
    <row r="639" spans="1:77" ht="14.25" customHeight="1">
      <c r="A639" s="11"/>
      <c r="B639" s="11"/>
      <c r="C639" s="53"/>
      <c r="D639" s="16"/>
      <c r="E639" s="16"/>
      <c r="F639" s="16"/>
      <c r="G639" s="16"/>
      <c r="H639" s="11"/>
      <c r="I639" s="54"/>
      <c r="J639" s="54"/>
      <c r="K639" s="54"/>
      <c r="L639" s="54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</row>
    <row r="640" spans="1:77" ht="14.25" customHeight="1">
      <c r="A640" s="11"/>
      <c r="B640" s="11"/>
      <c r="C640" s="53"/>
      <c r="D640" s="16"/>
      <c r="E640" s="16"/>
      <c r="F640" s="16"/>
      <c r="G640" s="16"/>
      <c r="H640" s="11"/>
      <c r="I640" s="54"/>
      <c r="J640" s="54"/>
      <c r="K640" s="54"/>
      <c r="L640" s="54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</row>
    <row r="641" spans="1:77" ht="14.25" customHeight="1">
      <c r="A641" s="11"/>
      <c r="B641" s="11"/>
      <c r="C641" s="53"/>
      <c r="D641" s="16"/>
      <c r="E641" s="16"/>
      <c r="F641" s="16"/>
      <c r="G641" s="16"/>
      <c r="H641" s="11"/>
      <c r="I641" s="54"/>
      <c r="J641" s="54"/>
      <c r="K641" s="54"/>
      <c r="L641" s="54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  <c r="BN641" s="11"/>
      <c r="BO641" s="11"/>
      <c r="BP641" s="11"/>
      <c r="BQ641" s="11"/>
      <c r="BR641" s="11"/>
      <c r="BS641" s="11"/>
      <c r="BT641" s="11"/>
      <c r="BU641" s="11"/>
      <c r="BV641" s="11"/>
      <c r="BW641" s="11"/>
      <c r="BX641" s="11"/>
      <c r="BY641" s="11"/>
    </row>
    <row r="642" spans="1:77" ht="14.25" customHeight="1">
      <c r="A642" s="11"/>
      <c r="B642" s="11"/>
      <c r="C642" s="53"/>
      <c r="D642" s="16"/>
      <c r="E642" s="16"/>
      <c r="F642" s="16"/>
      <c r="G642" s="16"/>
      <c r="H642" s="11"/>
      <c r="I642" s="54"/>
      <c r="J642" s="54"/>
      <c r="K642" s="54"/>
      <c r="L642" s="54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  <c r="BN642" s="11"/>
      <c r="BO642" s="11"/>
      <c r="BP642" s="11"/>
      <c r="BQ642" s="11"/>
      <c r="BR642" s="11"/>
      <c r="BS642" s="11"/>
      <c r="BT642" s="11"/>
      <c r="BU642" s="11"/>
      <c r="BV642" s="11"/>
      <c r="BW642" s="11"/>
      <c r="BX642" s="11"/>
      <c r="BY642" s="11"/>
    </row>
    <row r="643" spans="1:77" ht="14.25" customHeight="1">
      <c r="A643" s="11"/>
      <c r="B643" s="11"/>
      <c r="C643" s="53"/>
      <c r="D643" s="16"/>
      <c r="E643" s="16"/>
      <c r="F643" s="16"/>
      <c r="G643" s="16"/>
      <c r="H643" s="11"/>
      <c r="I643" s="54"/>
      <c r="J643" s="54"/>
      <c r="K643" s="54"/>
      <c r="L643" s="54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  <c r="BN643" s="11"/>
      <c r="BO643" s="11"/>
      <c r="BP643" s="11"/>
      <c r="BQ643" s="11"/>
      <c r="BR643" s="11"/>
      <c r="BS643" s="11"/>
      <c r="BT643" s="11"/>
      <c r="BU643" s="11"/>
      <c r="BV643" s="11"/>
      <c r="BW643" s="11"/>
      <c r="BX643" s="11"/>
      <c r="BY643" s="11"/>
    </row>
    <row r="644" spans="1:77" ht="14.25" customHeight="1">
      <c r="A644" s="11"/>
      <c r="B644" s="11"/>
      <c r="C644" s="53"/>
      <c r="D644" s="16"/>
      <c r="E644" s="16"/>
      <c r="F644" s="16"/>
      <c r="G644" s="16"/>
      <c r="H644" s="11"/>
      <c r="I644" s="54"/>
      <c r="J644" s="54"/>
      <c r="K644" s="54"/>
      <c r="L644" s="54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  <c r="BN644" s="11"/>
      <c r="BO644" s="11"/>
      <c r="BP644" s="11"/>
      <c r="BQ644" s="11"/>
      <c r="BR644" s="11"/>
      <c r="BS644" s="11"/>
      <c r="BT644" s="11"/>
      <c r="BU644" s="11"/>
      <c r="BV644" s="11"/>
      <c r="BW644" s="11"/>
      <c r="BX644" s="11"/>
      <c r="BY644" s="11"/>
    </row>
    <row r="645" spans="1:77" ht="14.25" customHeight="1">
      <c r="A645" s="11"/>
      <c r="B645" s="11"/>
      <c r="C645" s="53"/>
      <c r="D645" s="16"/>
      <c r="E645" s="16"/>
      <c r="F645" s="16"/>
      <c r="G645" s="16"/>
      <c r="H645" s="11"/>
      <c r="I645" s="54"/>
      <c r="J645" s="54"/>
      <c r="K645" s="54"/>
      <c r="L645" s="54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  <c r="BN645" s="11"/>
      <c r="BO645" s="11"/>
      <c r="BP645" s="11"/>
      <c r="BQ645" s="11"/>
      <c r="BR645" s="11"/>
      <c r="BS645" s="11"/>
      <c r="BT645" s="11"/>
      <c r="BU645" s="11"/>
      <c r="BV645" s="11"/>
      <c r="BW645" s="11"/>
      <c r="BX645" s="11"/>
      <c r="BY645" s="11"/>
    </row>
    <row r="646" spans="1:77" ht="14.25" customHeight="1">
      <c r="A646" s="11"/>
      <c r="B646" s="11"/>
      <c r="C646" s="53"/>
      <c r="D646" s="16"/>
      <c r="E646" s="16"/>
      <c r="F646" s="16"/>
      <c r="G646" s="16"/>
      <c r="H646" s="11"/>
      <c r="I646" s="54"/>
      <c r="J646" s="54"/>
      <c r="K646" s="54"/>
      <c r="L646" s="54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  <c r="BN646" s="11"/>
      <c r="BO646" s="11"/>
      <c r="BP646" s="11"/>
      <c r="BQ646" s="11"/>
      <c r="BR646" s="11"/>
      <c r="BS646" s="11"/>
      <c r="BT646" s="11"/>
      <c r="BU646" s="11"/>
      <c r="BV646" s="11"/>
      <c r="BW646" s="11"/>
      <c r="BX646" s="11"/>
      <c r="BY646" s="11"/>
    </row>
    <row r="647" spans="1:77" ht="14.25" customHeight="1">
      <c r="A647" s="11"/>
      <c r="B647" s="11"/>
      <c r="C647" s="53"/>
      <c r="D647" s="16"/>
      <c r="E647" s="16"/>
      <c r="F647" s="16"/>
      <c r="G647" s="16"/>
      <c r="H647" s="11"/>
      <c r="I647" s="54"/>
      <c r="J647" s="54"/>
      <c r="K647" s="54"/>
      <c r="L647" s="54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  <c r="BN647" s="11"/>
      <c r="BO647" s="11"/>
      <c r="BP647" s="11"/>
      <c r="BQ647" s="11"/>
      <c r="BR647" s="11"/>
      <c r="BS647" s="11"/>
      <c r="BT647" s="11"/>
      <c r="BU647" s="11"/>
      <c r="BV647" s="11"/>
      <c r="BW647" s="11"/>
      <c r="BX647" s="11"/>
      <c r="BY647" s="11"/>
    </row>
    <row r="648" spans="1:77" ht="14.25" customHeight="1">
      <c r="A648" s="11"/>
      <c r="B648" s="11"/>
      <c r="C648" s="53"/>
      <c r="D648" s="16"/>
      <c r="E648" s="16"/>
      <c r="F648" s="16"/>
      <c r="G648" s="16"/>
      <c r="H648" s="11"/>
      <c r="I648" s="54"/>
      <c r="J648" s="54"/>
      <c r="K648" s="54"/>
      <c r="L648" s="54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  <c r="BN648" s="11"/>
      <c r="BO648" s="11"/>
      <c r="BP648" s="11"/>
      <c r="BQ648" s="11"/>
      <c r="BR648" s="11"/>
      <c r="BS648" s="11"/>
      <c r="BT648" s="11"/>
      <c r="BU648" s="11"/>
      <c r="BV648" s="11"/>
      <c r="BW648" s="11"/>
      <c r="BX648" s="11"/>
      <c r="BY648" s="11"/>
    </row>
    <row r="649" spans="1:77" ht="14.25" customHeight="1">
      <c r="A649" s="11"/>
      <c r="B649" s="11"/>
      <c r="C649" s="53"/>
      <c r="D649" s="16"/>
      <c r="E649" s="16"/>
      <c r="F649" s="16"/>
      <c r="G649" s="16"/>
      <c r="H649" s="11"/>
      <c r="I649" s="54"/>
      <c r="J649" s="54"/>
      <c r="K649" s="54"/>
      <c r="L649" s="54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  <c r="BN649" s="11"/>
      <c r="BO649" s="11"/>
      <c r="BP649" s="11"/>
      <c r="BQ649" s="11"/>
      <c r="BR649" s="11"/>
      <c r="BS649" s="11"/>
      <c r="BT649" s="11"/>
      <c r="BU649" s="11"/>
      <c r="BV649" s="11"/>
      <c r="BW649" s="11"/>
      <c r="BX649" s="11"/>
      <c r="BY649" s="11"/>
    </row>
    <row r="650" spans="1:77" ht="14.25" customHeight="1">
      <c r="A650" s="11"/>
      <c r="B650" s="11"/>
      <c r="C650" s="53"/>
      <c r="D650" s="16"/>
      <c r="E650" s="16"/>
      <c r="F650" s="16"/>
      <c r="G650" s="16"/>
      <c r="H650" s="11"/>
      <c r="I650" s="54"/>
      <c r="J650" s="54"/>
      <c r="K650" s="54"/>
      <c r="L650" s="54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  <c r="BN650" s="11"/>
      <c r="BO650" s="11"/>
      <c r="BP650" s="11"/>
      <c r="BQ650" s="11"/>
      <c r="BR650" s="11"/>
      <c r="BS650" s="11"/>
      <c r="BT650" s="11"/>
      <c r="BU650" s="11"/>
      <c r="BV650" s="11"/>
      <c r="BW650" s="11"/>
      <c r="BX650" s="11"/>
      <c r="BY650" s="11"/>
    </row>
    <row r="651" spans="1:77" ht="14.25" customHeight="1">
      <c r="A651" s="11"/>
      <c r="B651" s="11"/>
      <c r="C651" s="53"/>
      <c r="D651" s="16"/>
      <c r="E651" s="16"/>
      <c r="F651" s="16"/>
      <c r="G651" s="16"/>
      <c r="H651" s="11"/>
      <c r="I651" s="54"/>
      <c r="J651" s="54"/>
      <c r="K651" s="54"/>
      <c r="L651" s="54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  <c r="BN651" s="11"/>
      <c r="BO651" s="11"/>
      <c r="BP651" s="11"/>
      <c r="BQ651" s="11"/>
      <c r="BR651" s="11"/>
      <c r="BS651" s="11"/>
      <c r="BT651" s="11"/>
      <c r="BU651" s="11"/>
      <c r="BV651" s="11"/>
      <c r="BW651" s="11"/>
      <c r="BX651" s="11"/>
      <c r="BY651" s="11"/>
    </row>
    <row r="652" spans="1:77" ht="14.25" customHeight="1">
      <c r="A652" s="11"/>
      <c r="B652" s="11"/>
      <c r="C652" s="53"/>
      <c r="D652" s="16"/>
      <c r="E652" s="16"/>
      <c r="F652" s="16"/>
      <c r="G652" s="16"/>
      <c r="H652" s="11"/>
      <c r="I652" s="54"/>
      <c r="J652" s="54"/>
      <c r="K652" s="54"/>
      <c r="L652" s="54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  <c r="BN652" s="11"/>
      <c r="BO652" s="11"/>
      <c r="BP652" s="11"/>
      <c r="BQ652" s="11"/>
      <c r="BR652" s="11"/>
      <c r="BS652" s="11"/>
      <c r="BT652" s="11"/>
      <c r="BU652" s="11"/>
      <c r="BV652" s="11"/>
      <c r="BW652" s="11"/>
      <c r="BX652" s="11"/>
      <c r="BY652" s="11"/>
    </row>
    <row r="653" spans="1:77" ht="14.25" customHeight="1">
      <c r="A653" s="11"/>
      <c r="B653" s="11"/>
      <c r="C653" s="53"/>
      <c r="D653" s="16"/>
      <c r="E653" s="16"/>
      <c r="F653" s="16"/>
      <c r="G653" s="16"/>
      <c r="H653" s="11"/>
      <c r="I653" s="54"/>
      <c r="J653" s="54"/>
      <c r="K653" s="54"/>
      <c r="L653" s="54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  <c r="BN653" s="11"/>
      <c r="BO653" s="11"/>
      <c r="BP653" s="11"/>
      <c r="BQ653" s="11"/>
      <c r="BR653" s="11"/>
      <c r="BS653" s="11"/>
      <c r="BT653" s="11"/>
      <c r="BU653" s="11"/>
      <c r="BV653" s="11"/>
      <c r="BW653" s="11"/>
      <c r="BX653" s="11"/>
      <c r="BY653" s="11"/>
    </row>
    <row r="654" spans="1:77" ht="14.25" customHeight="1">
      <c r="A654" s="11"/>
      <c r="B654" s="11"/>
      <c r="C654" s="53"/>
      <c r="D654" s="16"/>
      <c r="E654" s="16"/>
      <c r="F654" s="16"/>
      <c r="G654" s="16"/>
      <c r="H654" s="11"/>
      <c r="I654" s="54"/>
      <c r="J654" s="54"/>
      <c r="K654" s="54"/>
      <c r="L654" s="54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  <c r="BN654" s="11"/>
      <c r="BO654" s="11"/>
      <c r="BP654" s="11"/>
      <c r="BQ654" s="11"/>
      <c r="BR654" s="11"/>
      <c r="BS654" s="11"/>
      <c r="BT654" s="11"/>
      <c r="BU654" s="11"/>
      <c r="BV654" s="11"/>
      <c r="BW654" s="11"/>
      <c r="BX654" s="11"/>
      <c r="BY654" s="11"/>
    </row>
    <row r="655" spans="1:77" ht="14.25" customHeight="1">
      <c r="A655" s="11"/>
      <c r="B655" s="11"/>
      <c r="C655" s="53"/>
      <c r="D655" s="16"/>
      <c r="E655" s="16"/>
      <c r="F655" s="16"/>
      <c r="G655" s="16"/>
      <c r="H655" s="11"/>
      <c r="I655" s="54"/>
      <c r="J655" s="54"/>
      <c r="K655" s="54"/>
      <c r="L655" s="54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  <c r="BN655" s="11"/>
      <c r="BO655" s="11"/>
      <c r="BP655" s="11"/>
      <c r="BQ655" s="11"/>
      <c r="BR655" s="11"/>
      <c r="BS655" s="11"/>
      <c r="BT655" s="11"/>
      <c r="BU655" s="11"/>
      <c r="BV655" s="11"/>
      <c r="BW655" s="11"/>
      <c r="BX655" s="11"/>
      <c r="BY655" s="11"/>
    </row>
    <row r="656" spans="1:77" ht="14.25" customHeight="1">
      <c r="A656" s="11"/>
      <c r="B656" s="11"/>
      <c r="C656" s="53"/>
      <c r="D656" s="16"/>
      <c r="E656" s="16"/>
      <c r="F656" s="16"/>
      <c r="G656" s="16"/>
      <c r="H656" s="11"/>
      <c r="I656" s="54"/>
      <c r="J656" s="54"/>
      <c r="K656" s="54"/>
      <c r="L656" s="54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  <c r="BN656" s="11"/>
      <c r="BO656" s="11"/>
      <c r="BP656" s="11"/>
      <c r="BQ656" s="11"/>
      <c r="BR656" s="11"/>
      <c r="BS656" s="11"/>
      <c r="BT656" s="11"/>
      <c r="BU656" s="11"/>
      <c r="BV656" s="11"/>
      <c r="BW656" s="11"/>
      <c r="BX656" s="11"/>
      <c r="BY656" s="11"/>
    </row>
    <row r="657" spans="1:77" ht="14.25" customHeight="1">
      <c r="A657" s="11"/>
      <c r="B657" s="11"/>
      <c r="C657" s="53"/>
      <c r="D657" s="16"/>
      <c r="E657" s="16"/>
      <c r="F657" s="16"/>
      <c r="G657" s="16"/>
      <c r="H657" s="11"/>
      <c r="I657" s="54"/>
      <c r="J657" s="54"/>
      <c r="K657" s="54"/>
      <c r="L657" s="54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  <c r="BN657" s="11"/>
      <c r="BO657" s="11"/>
      <c r="BP657" s="11"/>
      <c r="BQ657" s="11"/>
      <c r="BR657" s="11"/>
      <c r="BS657" s="11"/>
      <c r="BT657" s="11"/>
      <c r="BU657" s="11"/>
      <c r="BV657" s="11"/>
      <c r="BW657" s="11"/>
      <c r="BX657" s="11"/>
      <c r="BY657" s="11"/>
    </row>
    <row r="658" spans="1:77" ht="14.25" customHeight="1">
      <c r="A658" s="11"/>
      <c r="B658" s="11"/>
      <c r="C658" s="53"/>
      <c r="D658" s="16"/>
      <c r="E658" s="16"/>
      <c r="F658" s="16"/>
      <c r="G658" s="16"/>
      <c r="H658" s="11"/>
      <c r="I658" s="54"/>
      <c r="J658" s="54"/>
      <c r="K658" s="54"/>
      <c r="L658" s="54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  <c r="BN658" s="11"/>
      <c r="BO658" s="11"/>
      <c r="BP658" s="11"/>
      <c r="BQ658" s="11"/>
      <c r="BR658" s="11"/>
      <c r="BS658" s="11"/>
      <c r="BT658" s="11"/>
      <c r="BU658" s="11"/>
      <c r="BV658" s="11"/>
      <c r="BW658" s="11"/>
      <c r="BX658" s="11"/>
      <c r="BY658" s="11"/>
    </row>
    <row r="659" spans="1:77" ht="14.25" customHeight="1">
      <c r="A659" s="11"/>
      <c r="B659" s="11"/>
      <c r="C659" s="53"/>
      <c r="D659" s="16"/>
      <c r="E659" s="16"/>
      <c r="F659" s="16"/>
      <c r="G659" s="16"/>
      <c r="H659" s="11"/>
      <c r="I659" s="54"/>
      <c r="J659" s="54"/>
      <c r="K659" s="54"/>
      <c r="L659" s="54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  <c r="BN659" s="11"/>
      <c r="BO659" s="11"/>
      <c r="BP659" s="11"/>
      <c r="BQ659" s="11"/>
      <c r="BR659" s="11"/>
      <c r="BS659" s="11"/>
      <c r="BT659" s="11"/>
      <c r="BU659" s="11"/>
      <c r="BV659" s="11"/>
      <c r="BW659" s="11"/>
      <c r="BX659" s="11"/>
      <c r="BY659" s="11"/>
    </row>
    <row r="660" spans="1:77" ht="14.25" customHeight="1">
      <c r="A660" s="11"/>
      <c r="B660" s="11"/>
      <c r="C660" s="53"/>
      <c r="D660" s="16"/>
      <c r="E660" s="16"/>
      <c r="F660" s="16"/>
      <c r="G660" s="16"/>
      <c r="H660" s="11"/>
      <c r="I660" s="54"/>
      <c r="J660" s="54"/>
      <c r="K660" s="54"/>
      <c r="L660" s="54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  <c r="BN660" s="11"/>
      <c r="BO660" s="11"/>
      <c r="BP660" s="11"/>
      <c r="BQ660" s="11"/>
      <c r="BR660" s="11"/>
      <c r="BS660" s="11"/>
      <c r="BT660" s="11"/>
      <c r="BU660" s="11"/>
      <c r="BV660" s="11"/>
      <c r="BW660" s="11"/>
      <c r="BX660" s="11"/>
      <c r="BY660" s="11"/>
    </row>
    <row r="661" spans="1:77" ht="14.25" customHeight="1">
      <c r="A661" s="11"/>
      <c r="B661" s="11"/>
      <c r="C661" s="53"/>
      <c r="D661" s="16"/>
      <c r="E661" s="16"/>
      <c r="F661" s="16"/>
      <c r="G661" s="16"/>
      <c r="H661" s="11"/>
      <c r="I661" s="54"/>
      <c r="J661" s="54"/>
      <c r="K661" s="54"/>
      <c r="L661" s="54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  <c r="BN661" s="11"/>
      <c r="BO661" s="11"/>
      <c r="BP661" s="11"/>
      <c r="BQ661" s="11"/>
      <c r="BR661" s="11"/>
      <c r="BS661" s="11"/>
      <c r="BT661" s="11"/>
      <c r="BU661" s="11"/>
      <c r="BV661" s="11"/>
      <c r="BW661" s="11"/>
      <c r="BX661" s="11"/>
      <c r="BY661" s="11"/>
    </row>
    <row r="662" spans="1:77" ht="14.25" customHeight="1">
      <c r="A662" s="11"/>
      <c r="B662" s="11"/>
      <c r="C662" s="53"/>
      <c r="D662" s="16"/>
      <c r="E662" s="16"/>
      <c r="F662" s="16"/>
      <c r="G662" s="16"/>
      <c r="H662" s="11"/>
      <c r="I662" s="54"/>
      <c r="J662" s="54"/>
      <c r="K662" s="54"/>
      <c r="L662" s="54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  <c r="BN662" s="11"/>
      <c r="BO662" s="11"/>
      <c r="BP662" s="11"/>
      <c r="BQ662" s="11"/>
      <c r="BR662" s="11"/>
      <c r="BS662" s="11"/>
      <c r="BT662" s="11"/>
      <c r="BU662" s="11"/>
      <c r="BV662" s="11"/>
      <c r="BW662" s="11"/>
      <c r="BX662" s="11"/>
      <c r="BY662" s="11"/>
    </row>
    <row r="663" spans="1:77" ht="14.25" customHeight="1">
      <c r="A663" s="11"/>
      <c r="B663" s="11"/>
      <c r="C663" s="53"/>
      <c r="D663" s="16"/>
      <c r="E663" s="16"/>
      <c r="F663" s="16"/>
      <c r="G663" s="16"/>
      <c r="H663" s="11"/>
      <c r="I663" s="54"/>
      <c r="J663" s="54"/>
      <c r="K663" s="54"/>
      <c r="L663" s="54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  <c r="BN663" s="11"/>
      <c r="BO663" s="11"/>
      <c r="BP663" s="11"/>
      <c r="BQ663" s="11"/>
      <c r="BR663" s="11"/>
      <c r="BS663" s="11"/>
      <c r="BT663" s="11"/>
      <c r="BU663" s="11"/>
      <c r="BV663" s="11"/>
      <c r="BW663" s="11"/>
      <c r="BX663" s="11"/>
      <c r="BY663" s="11"/>
    </row>
    <row r="664" spans="1:77" ht="14.25" customHeight="1">
      <c r="A664" s="11"/>
      <c r="B664" s="11"/>
      <c r="C664" s="53"/>
      <c r="D664" s="16"/>
      <c r="E664" s="16"/>
      <c r="F664" s="16"/>
      <c r="G664" s="16"/>
      <c r="H664" s="11"/>
      <c r="I664" s="54"/>
      <c r="J664" s="54"/>
      <c r="K664" s="54"/>
      <c r="L664" s="54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  <c r="BN664" s="11"/>
      <c r="BO664" s="11"/>
      <c r="BP664" s="11"/>
      <c r="BQ664" s="11"/>
      <c r="BR664" s="11"/>
      <c r="BS664" s="11"/>
      <c r="BT664" s="11"/>
      <c r="BU664" s="11"/>
      <c r="BV664" s="11"/>
      <c r="BW664" s="11"/>
      <c r="BX664" s="11"/>
      <c r="BY664" s="11"/>
    </row>
    <row r="665" spans="1:77" ht="14.25" customHeight="1">
      <c r="A665" s="11"/>
      <c r="B665" s="11"/>
      <c r="C665" s="53"/>
      <c r="D665" s="16"/>
      <c r="E665" s="16"/>
      <c r="F665" s="16"/>
      <c r="G665" s="16"/>
      <c r="H665" s="11"/>
      <c r="I665" s="54"/>
      <c r="J665" s="54"/>
      <c r="K665" s="54"/>
      <c r="L665" s="54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  <c r="BN665" s="11"/>
      <c r="BO665" s="11"/>
      <c r="BP665" s="11"/>
      <c r="BQ665" s="11"/>
      <c r="BR665" s="11"/>
      <c r="BS665" s="11"/>
      <c r="BT665" s="11"/>
      <c r="BU665" s="11"/>
      <c r="BV665" s="11"/>
      <c r="BW665" s="11"/>
      <c r="BX665" s="11"/>
      <c r="BY665" s="11"/>
    </row>
    <row r="666" spans="1:77" ht="14.25" customHeight="1">
      <c r="A666" s="11"/>
      <c r="B666" s="11"/>
      <c r="C666" s="53"/>
      <c r="D666" s="16"/>
      <c r="E666" s="16"/>
      <c r="F666" s="16"/>
      <c r="G666" s="16"/>
      <c r="H666" s="11"/>
      <c r="I666" s="54"/>
      <c r="J666" s="54"/>
      <c r="K666" s="54"/>
      <c r="L666" s="54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  <c r="BN666" s="11"/>
      <c r="BO666" s="11"/>
      <c r="BP666" s="11"/>
      <c r="BQ666" s="11"/>
      <c r="BR666" s="11"/>
      <c r="BS666" s="11"/>
      <c r="BT666" s="11"/>
      <c r="BU666" s="11"/>
      <c r="BV666" s="11"/>
      <c r="BW666" s="11"/>
      <c r="BX666" s="11"/>
      <c r="BY666" s="11"/>
    </row>
    <row r="667" spans="1:77" ht="14.25" customHeight="1">
      <c r="A667" s="11"/>
      <c r="B667" s="11"/>
      <c r="C667" s="53"/>
      <c r="D667" s="16"/>
      <c r="E667" s="16"/>
      <c r="F667" s="16"/>
      <c r="G667" s="16"/>
      <c r="H667" s="11"/>
      <c r="I667" s="54"/>
      <c r="J667" s="54"/>
      <c r="K667" s="54"/>
      <c r="L667" s="54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  <c r="BN667" s="11"/>
      <c r="BO667" s="11"/>
      <c r="BP667" s="11"/>
      <c r="BQ667" s="11"/>
      <c r="BR667" s="11"/>
      <c r="BS667" s="11"/>
      <c r="BT667" s="11"/>
      <c r="BU667" s="11"/>
      <c r="BV667" s="11"/>
      <c r="BW667" s="11"/>
      <c r="BX667" s="11"/>
      <c r="BY667" s="11"/>
    </row>
    <row r="668" spans="1:77" ht="14.25" customHeight="1">
      <c r="A668" s="11"/>
      <c r="B668" s="11"/>
      <c r="C668" s="53"/>
      <c r="D668" s="16"/>
      <c r="E668" s="16"/>
      <c r="F668" s="16"/>
      <c r="G668" s="16"/>
      <c r="H668" s="11"/>
      <c r="I668" s="54"/>
      <c r="J668" s="54"/>
      <c r="K668" s="54"/>
      <c r="L668" s="54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  <c r="BN668" s="11"/>
      <c r="BO668" s="11"/>
      <c r="BP668" s="11"/>
      <c r="BQ668" s="11"/>
      <c r="BR668" s="11"/>
      <c r="BS668" s="11"/>
      <c r="BT668" s="11"/>
      <c r="BU668" s="11"/>
      <c r="BV668" s="11"/>
      <c r="BW668" s="11"/>
      <c r="BX668" s="11"/>
      <c r="BY668" s="11"/>
    </row>
    <row r="669" spans="1:77" ht="14.25" customHeight="1">
      <c r="A669" s="11"/>
      <c r="B669" s="11"/>
      <c r="C669" s="53"/>
      <c r="D669" s="16"/>
      <c r="E669" s="16"/>
      <c r="F669" s="16"/>
      <c r="G669" s="16"/>
      <c r="H669" s="11"/>
      <c r="I669" s="54"/>
      <c r="J669" s="54"/>
      <c r="K669" s="54"/>
      <c r="L669" s="54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  <c r="BN669" s="11"/>
      <c r="BO669" s="11"/>
      <c r="BP669" s="11"/>
      <c r="BQ669" s="11"/>
      <c r="BR669" s="11"/>
      <c r="BS669" s="11"/>
      <c r="BT669" s="11"/>
      <c r="BU669" s="11"/>
      <c r="BV669" s="11"/>
      <c r="BW669" s="11"/>
      <c r="BX669" s="11"/>
      <c r="BY669" s="11"/>
    </row>
    <row r="670" spans="1:77" ht="14.25" customHeight="1">
      <c r="A670" s="11"/>
      <c r="B670" s="11"/>
      <c r="C670" s="53"/>
      <c r="D670" s="16"/>
      <c r="E670" s="16"/>
      <c r="F670" s="16"/>
      <c r="G670" s="16"/>
      <c r="H670" s="11"/>
      <c r="I670" s="54"/>
      <c r="J670" s="54"/>
      <c r="K670" s="54"/>
      <c r="L670" s="54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  <c r="BN670" s="11"/>
      <c r="BO670" s="11"/>
      <c r="BP670" s="11"/>
      <c r="BQ670" s="11"/>
      <c r="BR670" s="11"/>
      <c r="BS670" s="11"/>
      <c r="BT670" s="11"/>
      <c r="BU670" s="11"/>
      <c r="BV670" s="11"/>
      <c r="BW670" s="11"/>
      <c r="BX670" s="11"/>
      <c r="BY670" s="11"/>
    </row>
    <row r="671" spans="1:77" ht="14.25" customHeight="1">
      <c r="A671" s="11"/>
      <c r="B671" s="11"/>
      <c r="C671" s="53"/>
      <c r="D671" s="16"/>
      <c r="E671" s="16"/>
      <c r="F671" s="16"/>
      <c r="G671" s="16"/>
      <c r="H671" s="11"/>
      <c r="I671" s="54"/>
      <c r="J671" s="54"/>
      <c r="K671" s="54"/>
      <c r="L671" s="54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  <c r="BN671" s="11"/>
      <c r="BO671" s="11"/>
      <c r="BP671" s="11"/>
      <c r="BQ671" s="11"/>
      <c r="BR671" s="11"/>
      <c r="BS671" s="11"/>
      <c r="BT671" s="11"/>
      <c r="BU671" s="11"/>
      <c r="BV671" s="11"/>
      <c r="BW671" s="11"/>
      <c r="BX671" s="11"/>
      <c r="BY671" s="11"/>
    </row>
    <row r="672" spans="1:77" ht="14.25" customHeight="1">
      <c r="A672" s="11"/>
      <c r="B672" s="11"/>
      <c r="C672" s="53"/>
      <c r="D672" s="16"/>
      <c r="E672" s="16"/>
      <c r="F672" s="16"/>
      <c r="G672" s="16"/>
      <c r="H672" s="11"/>
      <c r="I672" s="54"/>
      <c r="J672" s="54"/>
      <c r="K672" s="54"/>
      <c r="L672" s="54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  <c r="BN672" s="11"/>
      <c r="BO672" s="11"/>
      <c r="BP672" s="11"/>
      <c r="BQ672" s="11"/>
      <c r="BR672" s="11"/>
      <c r="BS672" s="11"/>
      <c r="BT672" s="11"/>
      <c r="BU672" s="11"/>
      <c r="BV672" s="11"/>
      <c r="BW672" s="11"/>
      <c r="BX672" s="11"/>
      <c r="BY672" s="11"/>
    </row>
    <row r="673" spans="1:77" ht="14.25" customHeight="1">
      <c r="A673" s="11"/>
      <c r="B673" s="11"/>
      <c r="C673" s="53"/>
      <c r="D673" s="16"/>
      <c r="E673" s="16"/>
      <c r="F673" s="16"/>
      <c r="G673" s="16"/>
      <c r="H673" s="11"/>
      <c r="I673" s="54"/>
      <c r="J673" s="54"/>
      <c r="K673" s="54"/>
      <c r="L673" s="54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  <c r="BN673" s="11"/>
      <c r="BO673" s="11"/>
      <c r="BP673" s="11"/>
      <c r="BQ673" s="11"/>
      <c r="BR673" s="11"/>
      <c r="BS673" s="11"/>
      <c r="BT673" s="11"/>
      <c r="BU673" s="11"/>
      <c r="BV673" s="11"/>
      <c r="BW673" s="11"/>
      <c r="BX673" s="11"/>
      <c r="BY673" s="11"/>
    </row>
    <row r="674" spans="1:77" ht="14.25" customHeight="1">
      <c r="A674" s="11"/>
      <c r="B674" s="11"/>
      <c r="C674" s="53"/>
      <c r="D674" s="16"/>
      <c r="E674" s="16"/>
      <c r="F674" s="16"/>
      <c r="G674" s="16"/>
      <c r="H674" s="11"/>
      <c r="I674" s="54"/>
      <c r="J674" s="54"/>
      <c r="K674" s="54"/>
      <c r="L674" s="54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  <c r="BN674" s="11"/>
      <c r="BO674" s="11"/>
      <c r="BP674" s="11"/>
      <c r="BQ674" s="11"/>
      <c r="BR674" s="11"/>
      <c r="BS674" s="11"/>
      <c r="BT674" s="11"/>
      <c r="BU674" s="11"/>
      <c r="BV674" s="11"/>
      <c r="BW674" s="11"/>
      <c r="BX674" s="11"/>
      <c r="BY674" s="11"/>
    </row>
    <row r="675" spans="1:77" ht="14.25" customHeight="1">
      <c r="A675" s="11"/>
      <c r="B675" s="11"/>
      <c r="C675" s="53"/>
      <c r="D675" s="16"/>
      <c r="E675" s="16"/>
      <c r="F675" s="16"/>
      <c r="G675" s="16"/>
      <c r="H675" s="11"/>
      <c r="I675" s="54"/>
      <c r="J675" s="54"/>
      <c r="K675" s="54"/>
      <c r="L675" s="54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  <c r="BN675" s="11"/>
      <c r="BO675" s="11"/>
      <c r="BP675" s="11"/>
      <c r="BQ675" s="11"/>
      <c r="BR675" s="11"/>
      <c r="BS675" s="11"/>
      <c r="BT675" s="11"/>
      <c r="BU675" s="11"/>
      <c r="BV675" s="11"/>
      <c r="BW675" s="11"/>
      <c r="BX675" s="11"/>
      <c r="BY675" s="11"/>
    </row>
    <row r="676" spans="1:77" ht="14.25" customHeight="1">
      <c r="A676" s="11"/>
      <c r="B676" s="11"/>
      <c r="C676" s="53"/>
      <c r="D676" s="16"/>
      <c r="E676" s="16"/>
      <c r="F676" s="16"/>
      <c r="G676" s="16"/>
      <c r="H676" s="11"/>
      <c r="I676" s="54"/>
      <c r="J676" s="54"/>
      <c r="K676" s="54"/>
      <c r="L676" s="54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  <c r="BN676" s="11"/>
      <c r="BO676" s="11"/>
      <c r="BP676" s="11"/>
      <c r="BQ676" s="11"/>
      <c r="BR676" s="11"/>
      <c r="BS676" s="11"/>
      <c r="BT676" s="11"/>
      <c r="BU676" s="11"/>
      <c r="BV676" s="11"/>
      <c r="BW676" s="11"/>
      <c r="BX676" s="11"/>
      <c r="BY676" s="11"/>
    </row>
    <row r="677" spans="1:77" ht="14.25" customHeight="1">
      <c r="A677" s="11"/>
      <c r="B677" s="11"/>
      <c r="C677" s="53"/>
      <c r="D677" s="16"/>
      <c r="E677" s="16"/>
      <c r="F677" s="16"/>
      <c r="G677" s="16"/>
      <c r="H677" s="11"/>
      <c r="I677" s="54"/>
      <c r="J677" s="54"/>
      <c r="K677" s="54"/>
      <c r="L677" s="54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  <c r="BN677" s="11"/>
      <c r="BO677" s="11"/>
      <c r="BP677" s="11"/>
      <c r="BQ677" s="11"/>
      <c r="BR677" s="11"/>
      <c r="BS677" s="11"/>
      <c r="BT677" s="11"/>
      <c r="BU677" s="11"/>
      <c r="BV677" s="11"/>
      <c r="BW677" s="11"/>
      <c r="BX677" s="11"/>
      <c r="BY677" s="11"/>
    </row>
    <row r="678" spans="1:77" ht="14.25" customHeight="1">
      <c r="A678" s="11"/>
      <c r="B678" s="11"/>
      <c r="C678" s="53"/>
      <c r="D678" s="16"/>
      <c r="E678" s="16"/>
      <c r="F678" s="16"/>
      <c r="G678" s="16"/>
      <c r="H678" s="11"/>
      <c r="I678" s="54"/>
      <c r="J678" s="54"/>
      <c r="K678" s="54"/>
      <c r="L678" s="54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  <c r="BN678" s="11"/>
      <c r="BO678" s="11"/>
      <c r="BP678" s="11"/>
      <c r="BQ678" s="11"/>
      <c r="BR678" s="11"/>
      <c r="BS678" s="11"/>
      <c r="BT678" s="11"/>
      <c r="BU678" s="11"/>
      <c r="BV678" s="11"/>
      <c r="BW678" s="11"/>
      <c r="BX678" s="11"/>
      <c r="BY678" s="11"/>
    </row>
    <row r="679" spans="1:77" ht="14.25" customHeight="1">
      <c r="A679" s="11"/>
      <c r="B679" s="11"/>
      <c r="C679" s="53"/>
      <c r="D679" s="16"/>
      <c r="E679" s="16"/>
      <c r="F679" s="16"/>
      <c r="G679" s="16"/>
      <c r="H679" s="11"/>
      <c r="I679" s="54"/>
      <c r="J679" s="54"/>
      <c r="K679" s="54"/>
      <c r="L679" s="54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  <c r="BN679" s="11"/>
      <c r="BO679" s="11"/>
      <c r="BP679" s="11"/>
      <c r="BQ679" s="11"/>
      <c r="BR679" s="11"/>
      <c r="BS679" s="11"/>
      <c r="BT679" s="11"/>
      <c r="BU679" s="11"/>
      <c r="BV679" s="11"/>
      <c r="BW679" s="11"/>
      <c r="BX679" s="11"/>
      <c r="BY679" s="11"/>
    </row>
    <row r="680" spans="1:77" ht="14.25" customHeight="1">
      <c r="A680" s="11"/>
      <c r="B680" s="11"/>
      <c r="C680" s="53"/>
      <c r="D680" s="16"/>
      <c r="E680" s="16"/>
      <c r="F680" s="16"/>
      <c r="G680" s="16"/>
      <c r="H680" s="11"/>
      <c r="I680" s="54"/>
      <c r="J680" s="54"/>
      <c r="K680" s="54"/>
      <c r="L680" s="54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  <c r="BN680" s="11"/>
      <c r="BO680" s="11"/>
      <c r="BP680" s="11"/>
      <c r="BQ680" s="11"/>
      <c r="BR680" s="11"/>
      <c r="BS680" s="11"/>
      <c r="BT680" s="11"/>
      <c r="BU680" s="11"/>
      <c r="BV680" s="11"/>
      <c r="BW680" s="11"/>
      <c r="BX680" s="11"/>
      <c r="BY680" s="11"/>
    </row>
    <row r="681" spans="1:77" ht="14.25" customHeight="1">
      <c r="A681" s="11"/>
      <c r="B681" s="11"/>
      <c r="C681" s="53"/>
      <c r="D681" s="16"/>
      <c r="E681" s="16"/>
      <c r="F681" s="16"/>
      <c r="G681" s="16"/>
      <c r="H681" s="11"/>
      <c r="I681" s="54"/>
      <c r="J681" s="54"/>
      <c r="K681" s="54"/>
      <c r="L681" s="54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  <c r="BN681" s="11"/>
      <c r="BO681" s="11"/>
      <c r="BP681" s="11"/>
      <c r="BQ681" s="11"/>
      <c r="BR681" s="11"/>
      <c r="BS681" s="11"/>
      <c r="BT681" s="11"/>
      <c r="BU681" s="11"/>
      <c r="BV681" s="11"/>
      <c r="BW681" s="11"/>
      <c r="BX681" s="11"/>
      <c r="BY681" s="11"/>
    </row>
    <row r="682" spans="1:77" ht="14.25" customHeight="1">
      <c r="A682" s="11"/>
      <c r="B682" s="11"/>
      <c r="C682" s="53"/>
      <c r="D682" s="16"/>
      <c r="E682" s="16"/>
      <c r="F682" s="16"/>
      <c r="G682" s="16"/>
      <c r="H682" s="11"/>
      <c r="I682" s="54"/>
      <c r="J682" s="54"/>
      <c r="K682" s="54"/>
      <c r="L682" s="54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  <c r="BN682" s="11"/>
      <c r="BO682" s="11"/>
      <c r="BP682" s="11"/>
      <c r="BQ682" s="11"/>
      <c r="BR682" s="11"/>
      <c r="BS682" s="11"/>
      <c r="BT682" s="11"/>
      <c r="BU682" s="11"/>
      <c r="BV682" s="11"/>
      <c r="BW682" s="11"/>
      <c r="BX682" s="11"/>
      <c r="BY682" s="11"/>
    </row>
    <row r="683" spans="1:77" ht="14.25" customHeight="1">
      <c r="A683" s="11"/>
      <c r="B683" s="11"/>
      <c r="C683" s="53"/>
      <c r="D683" s="16"/>
      <c r="E683" s="16"/>
      <c r="F683" s="16"/>
      <c r="G683" s="16"/>
      <c r="H683" s="11"/>
      <c r="I683" s="54"/>
      <c r="J683" s="54"/>
      <c r="K683" s="54"/>
      <c r="L683" s="54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  <c r="BN683" s="11"/>
      <c r="BO683" s="11"/>
      <c r="BP683" s="11"/>
      <c r="BQ683" s="11"/>
      <c r="BR683" s="11"/>
      <c r="BS683" s="11"/>
      <c r="BT683" s="11"/>
      <c r="BU683" s="11"/>
      <c r="BV683" s="11"/>
      <c r="BW683" s="11"/>
      <c r="BX683" s="11"/>
      <c r="BY683" s="11"/>
    </row>
    <row r="684" spans="1:77" ht="14.25" customHeight="1">
      <c r="A684" s="11"/>
      <c r="B684" s="11"/>
      <c r="C684" s="53"/>
      <c r="D684" s="16"/>
      <c r="E684" s="16"/>
      <c r="F684" s="16"/>
      <c r="G684" s="16"/>
      <c r="H684" s="11"/>
      <c r="I684" s="54"/>
      <c r="J684" s="54"/>
      <c r="K684" s="54"/>
      <c r="L684" s="54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  <c r="BN684" s="11"/>
      <c r="BO684" s="11"/>
      <c r="BP684" s="11"/>
      <c r="BQ684" s="11"/>
      <c r="BR684" s="11"/>
      <c r="BS684" s="11"/>
      <c r="BT684" s="11"/>
      <c r="BU684" s="11"/>
      <c r="BV684" s="11"/>
      <c r="BW684" s="11"/>
      <c r="BX684" s="11"/>
      <c r="BY684" s="11"/>
    </row>
    <row r="685" spans="1:77" ht="14.25" customHeight="1">
      <c r="A685" s="11"/>
      <c r="B685" s="11"/>
      <c r="C685" s="53"/>
      <c r="D685" s="16"/>
      <c r="E685" s="16"/>
      <c r="F685" s="16"/>
      <c r="G685" s="16"/>
      <c r="H685" s="11"/>
      <c r="I685" s="54"/>
      <c r="J685" s="54"/>
      <c r="K685" s="54"/>
      <c r="L685" s="54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</row>
    <row r="686" spans="1:77" ht="14.25" customHeight="1">
      <c r="A686" s="11"/>
      <c r="B686" s="11"/>
      <c r="C686" s="53"/>
      <c r="D686" s="16"/>
      <c r="E686" s="16"/>
      <c r="F686" s="16"/>
      <c r="G686" s="16"/>
      <c r="H686" s="11"/>
      <c r="I686" s="54"/>
      <c r="J686" s="54"/>
      <c r="K686" s="54"/>
      <c r="L686" s="54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</row>
    <row r="687" spans="1:77" ht="14.25" customHeight="1">
      <c r="A687" s="11"/>
      <c r="B687" s="11"/>
      <c r="C687" s="53"/>
      <c r="D687" s="16"/>
      <c r="E687" s="16"/>
      <c r="F687" s="16"/>
      <c r="G687" s="16"/>
      <c r="H687" s="11"/>
      <c r="I687" s="54"/>
      <c r="J687" s="54"/>
      <c r="K687" s="54"/>
      <c r="L687" s="54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</row>
    <row r="688" spans="1:77" ht="14.25" customHeight="1">
      <c r="A688" s="11"/>
      <c r="B688" s="11"/>
      <c r="C688" s="53"/>
      <c r="D688" s="16"/>
      <c r="E688" s="16"/>
      <c r="F688" s="16"/>
      <c r="G688" s="16"/>
      <c r="H688" s="11"/>
      <c r="I688" s="54"/>
      <c r="J688" s="54"/>
      <c r="K688" s="54"/>
      <c r="L688" s="54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</row>
    <row r="689" spans="1:77" ht="14.25" customHeight="1">
      <c r="A689" s="11"/>
      <c r="B689" s="11"/>
      <c r="C689" s="53"/>
      <c r="D689" s="16"/>
      <c r="E689" s="16"/>
      <c r="F689" s="16"/>
      <c r="G689" s="16"/>
      <c r="H689" s="11"/>
      <c r="I689" s="54"/>
      <c r="J689" s="54"/>
      <c r="K689" s="54"/>
      <c r="L689" s="54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</row>
    <row r="690" spans="1:77" ht="14.25" customHeight="1">
      <c r="A690" s="11"/>
      <c r="B690" s="11"/>
      <c r="C690" s="53"/>
      <c r="D690" s="16"/>
      <c r="E690" s="16"/>
      <c r="F690" s="16"/>
      <c r="G690" s="16"/>
      <c r="H690" s="11"/>
      <c r="I690" s="54"/>
      <c r="J690" s="54"/>
      <c r="K690" s="54"/>
      <c r="L690" s="54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  <c r="BN690" s="11"/>
      <c r="BO690" s="11"/>
      <c r="BP690" s="11"/>
      <c r="BQ690" s="11"/>
      <c r="BR690" s="11"/>
      <c r="BS690" s="11"/>
      <c r="BT690" s="11"/>
      <c r="BU690" s="11"/>
      <c r="BV690" s="11"/>
      <c r="BW690" s="11"/>
      <c r="BX690" s="11"/>
      <c r="BY690" s="11"/>
    </row>
    <row r="691" spans="1:77" ht="14.25" customHeight="1">
      <c r="A691" s="11"/>
      <c r="B691" s="11"/>
      <c r="C691" s="53"/>
      <c r="D691" s="16"/>
      <c r="E691" s="16"/>
      <c r="F691" s="16"/>
      <c r="G691" s="16"/>
      <c r="H691" s="11"/>
      <c r="I691" s="54"/>
      <c r="J691" s="54"/>
      <c r="K691" s="54"/>
      <c r="L691" s="54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  <c r="BN691" s="11"/>
      <c r="BO691" s="11"/>
      <c r="BP691" s="11"/>
      <c r="BQ691" s="11"/>
      <c r="BR691" s="11"/>
      <c r="BS691" s="11"/>
      <c r="BT691" s="11"/>
      <c r="BU691" s="11"/>
      <c r="BV691" s="11"/>
      <c r="BW691" s="11"/>
      <c r="BX691" s="11"/>
      <c r="BY691" s="11"/>
    </row>
    <row r="692" spans="1:77" ht="14.25" customHeight="1">
      <c r="A692" s="11"/>
      <c r="B692" s="11"/>
      <c r="C692" s="53"/>
      <c r="D692" s="16"/>
      <c r="E692" s="16"/>
      <c r="F692" s="16"/>
      <c r="G692" s="16"/>
      <c r="H692" s="11"/>
      <c r="I692" s="54"/>
      <c r="J692" s="54"/>
      <c r="K692" s="54"/>
      <c r="L692" s="54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  <c r="BN692" s="11"/>
      <c r="BO692" s="11"/>
      <c r="BP692" s="11"/>
      <c r="BQ692" s="11"/>
      <c r="BR692" s="11"/>
      <c r="BS692" s="11"/>
      <c r="BT692" s="11"/>
      <c r="BU692" s="11"/>
      <c r="BV692" s="11"/>
      <c r="BW692" s="11"/>
      <c r="BX692" s="11"/>
      <c r="BY692" s="11"/>
    </row>
    <row r="693" spans="1:77" ht="14.25" customHeight="1">
      <c r="A693" s="11"/>
      <c r="B693" s="11"/>
      <c r="C693" s="53"/>
      <c r="D693" s="16"/>
      <c r="E693" s="16"/>
      <c r="F693" s="16"/>
      <c r="G693" s="16"/>
      <c r="H693" s="11"/>
      <c r="I693" s="54"/>
      <c r="J693" s="54"/>
      <c r="K693" s="54"/>
      <c r="L693" s="54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  <c r="BN693" s="11"/>
      <c r="BO693" s="11"/>
      <c r="BP693" s="11"/>
      <c r="BQ693" s="11"/>
      <c r="BR693" s="11"/>
      <c r="BS693" s="11"/>
      <c r="BT693" s="11"/>
      <c r="BU693" s="11"/>
      <c r="BV693" s="11"/>
      <c r="BW693" s="11"/>
      <c r="BX693" s="11"/>
      <c r="BY693" s="11"/>
    </row>
    <row r="694" spans="1:77" ht="14.25" customHeight="1">
      <c r="A694" s="11"/>
      <c r="B694" s="11"/>
      <c r="C694" s="53"/>
      <c r="D694" s="16"/>
      <c r="E694" s="16"/>
      <c r="F694" s="16"/>
      <c r="G694" s="16"/>
      <c r="H694" s="11"/>
      <c r="I694" s="54"/>
      <c r="J694" s="54"/>
      <c r="K694" s="54"/>
      <c r="L694" s="54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</row>
    <row r="695" spans="1:77" ht="14.25" customHeight="1">
      <c r="A695" s="11"/>
      <c r="B695" s="11"/>
      <c r="C695" s="53"/>
      <c r="D695" s="16"/>
      <c r="E695" s="16"/>
      <c r="F695" s="16"/>
      <c r="G695" s="16"/>
      <c r="H695" s="11"/>
      <c r="I695" s="54"/>
      <c r="J695" s="54"/>
      <c r="K695" s="54"/>
      <c r="L695" s="54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  <c r="BN695" s="11"/>
      <c r="BO695" s="11"/>
      <c r="BP695" s="11"/>
      <c r="BQ695" s="11"/>
      <c r="BR695" s="11"/>
      <c r="BS695" s="11"/>
      <c r="BT695" s="11"/>
      <c r="BU695" s="11"/>
      <c r="BV695" s="11"/>
      <c r="BW695" s="11"/>
      <c r="BX695" s="11"/>
      <c r="BY695" s="11"/>
    </row>
    <row r="696" spans="1:77" ht="14.25" customHeight="1">
      <c r="A696" s="11"/>
      <c r="B696" s="11"/>
      <c r="C696" s="53"/>
      <c r="D696" s="16"/>
      <c r="E696" s="16"/>
      <c r="F696" s="16"/>
      <c r="G696" s="16"/>
      <c r="H696" s="11"/>
      <c r="I696" s="54"/>
      <c r="J696" s="54"/>
      <c r="K696" s="54"/>
      <c r="L696" s="54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  <c r="BN696" s="11"/>
      <c r="BO696" s="11"/>
      <c r="BP696" s="11"/>
      <c r="BQ696" s="11"/>
      <c r="BR696" s="11"/>
      <c r="BS696" s="11"/>
      <c r="BT696" s="11"/>
      <c r="BU696" s="11"/>
      <c r="BV696" s="11"/>
      <c r="BW696" s="11"/>
      <c r="BX696" s="11"/>
      <c r="BY696" s="11"/>
    </row>
    <row r="697" spans="1:77" ht="14.25" customHeight="1">
      <c r="A697" s="11"/>
      <c r="B697" s="11"/>
      <c r="C697" s="53"/>
      <c r="D697" s="16"/>
      <c r="E697" s="16"/>
      <c r="F697" s="16"/>
      <c r="G697" s="16"/>
      <c r="H697" s="11"/>
      <c r="I697" s="54"/>
      <c r="J697" s="54"/>
      <c r="K697" s="54"/>
      <c r="L697" s="54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  <c r="BN697" s="11"/>
      <c r="BO697" s="11"/>
      <c r="BP697" s="11"/>
      <c r="BQ697" s="11"/>
      <c r="BR697" s="11"/>
      <c r="BS697" s="11"/>
      <c r="BT697" s="11"/>
      <c r="BU697" s="11"/>
      <c r="BV697" s="11"/>
      <c r="BW697" s="11"/>
      <c r="BX697" s="11"/>
      <c r="BY697" s="11"/>
    </row>
    <row r="698" spans="1:77" ht="14.25" customHeight="1">
      <c r="A698" s="11"/>
      <c r="B698" s="11"/>
      <c r="C698" s="53"/>
      <c r="D698" s="16"/>
      <c r="E698" s="16"/>
      <c r="F698" s="16"/>
      <c r="G698" s="16"/>
      <c r="H698" s="11"/>
      <c r="I698" s="54"/>
      <c r="J698" s="54"/>
      <c r="K698" s="54"/>
      <c r="L698" s="54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  <c r="BN698" s="11"/>
      <c r="BO698" s="11"/>
      <c r="BP698" s="11"/>
      <c r="BQ698" s="11"/>
      <c r="BR698" s="11"/>
      <c r="BS698" s="11"/>
      <c r="BT698" s="11"/>
      <c r="BU698" s="11"/>
      <c r="BV698" s="11"/>
      <c r="BW698" s="11"/>
      <c r="BX698" s="11"/>
      <c r="BY698" s="11"/>
    </row>
    <row r="699" spans="1:77" ht="14.25" customHeight="1">
      <c r="A699" s="11"/>
      <c r="B699" s="11"/>
      <c r="C699" s="53"/>
      <c r="D699" s="16"/>
      <c r="E699" s="16"/>
      <c r="F699" s="16"/>
      <c r="G699" s="16"/>
      <c r="H699" s="11"/>
      <c r="I699" s="54"/>
      <c r="J699" s="54"/>
      <c r="K699" s="54"/>
      <c r="L699" s="54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  <c r="BN699" s="11"/>
      <c r="BO699" s="11"/>
      <c r="BP699" s="11"/>
      <c r="BQ699" s="11"/>
      <c r="BR699" s="11"/>
      <c r="BS699" s="11"/>
      <c r="BT699" s="11"/>
      <c r="BU699" s="11"/>
      <c r="BV699" s="11"/>
      <c r="BW699" s="11"/>
      <c r="BX699" s="11"/>
      <c r="BY699" s="11"/>
    </row>
    <row r="700" spans="1:77" ht="14.25" customHeight="1">
      <c r="A700" s="11"/>
      <c r="B700" s="11"/>
      <c r="C700" s="53"/>
      <c r="D700" s="16"/>
      <c r="E700" s="16"/>
      <c r="F700" s="16"/>
      <c r="G700" s="16"/>
      <c r="H700" s="11"/>
      <c r="I700" s="54"/>
      <c r="J700" s="54"/>
      <c r="K700" s="54"/>
      <c r="L700" s="54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  <c r="BN700" s="11"/>
      <c r="BO700" s="11"/>
      <c r="BP700" s="11"/>
      <c r="BQ700" s="11"/>
      <c r="BR700" s="11"/>
      <c r="BS700" s="11"/>
      <c r="BT700" s="11"/>
      <c r="BU700" s="11"/>
      <c r="BV700" s="11"/>
      <c r="BW700" s="11"/>
      <c r="BX700" s="11"/>
      <c r="BY700" s="11"/>
    </row>
    <row r="701" spans="1:77" ht="14.25" customHeight="1">
      <c r="A701" s="11"/>
      <c r="B701" s="11"/>
      <c r="C701" s="53"/>
      <c r="D701" s="16"/>
      <c r="E701" s="16"/>
      <c r="F701" s="16"/>
      <c r="G701" s="16"/>
      <c r="H701" s="11"/>
      <c r="I701" s="54"/>
      <c r="J701" s="54"/>
      <c r="K701" s="54"/>
      <c r="L701" s="54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  <c r="BN701" s="11"/>
      <c r="BO701" s="11"/>
      <c r="BP701" s="11"/>
      <c r="BQ701" s="11"/>
      <c r="BR701" s="11"/>
      <c r="BS701" s="11"/>
      <c r="BT701" s="11"/>
      <c r="BU701" s="11"/>
      <c r="BV701" s="11"/>
      <c r="BW701" s="11"/>
      <c r="BX701" s="11"/>
      <c r="BY701" s="11"/>
    </row>
    <row r="702" spans="1:77" ht="14.25" customHeight="1">
      <c r="A702" s="11"/>
      <c r="B702" s="11"/>
      <c r="C702" s="53"/>
      <c r="D702" s="16"/>
      <c r="E702" s="16"/>
      <c r="F702" s="16"/>
      <c r="G702" s="16"/>
      <c r="H702" s="11"/>
      <c r="I702" s="54"/>
      <c r="J702" s="54"/>
      <c r="K702" s="54"/>
      <c r="L702" s="54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  <c r="BN702" s="11"/>
      <c r="BO702" s="11"/>
      <c r="BP702" s="11"/>
      <c r="BQ702" s="11"/>
      <c r="BR702" s="11"/>
      <c r="BS702" s="11"/>
      <c r="BT702" s="11"/>
      <c r="BU702" s="11"/>
      <c r="BV702" s="11"/>
      <c r="BW702" s="11"/>
      <c r="BX702" s="11"/>
      <c r="BY702" s="11"/>
    </row>
    <row r="703" spans="1:77" ht="14.25" customHeight="1">
      <c r="A703" s="11"/>
      <c r="B703" s="11"/>
      <c r="C703" s="53"/>
      <c r="D703" s="16"/>
      <c r="E703" s="16"/>
      <c r="F703" s="16"/>
      <c r="G703" s="16"/>
      <c r="H703" s="11"/>
      <c r="I703" s="54"/>
      <c r="J703" s="54"/>
      <c r="K703" s="54"/>
      <c r="L703" s="54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  <c r="BN703" s="11"/>
      <c r="BO703" s="11"/>
      <c r="BP703" s="11"/>
      <c r="BQ703" s="11"/>
      <c r="BR703" s="11"/>
      <c r="BS703" s="11"/>
      <c r="BT703" s="11"/>
      <c r="BU703" s="11"/>
      <c r="BV703" s="11"/>
      <c r="BW703" s="11"/>
      <c r="BX703" s="11"/>
      <c r="BY703" s="11"/>
    </row>
    <row r="704" spans="1:77" ht="14.25" customHeight="1">
      <c r="A704" s="11"/>
      <c r="B704" s="11"/>
      <c r="C704" s="53"/>
      <c r="D704" s="16"/>
      <c r="E704" s="16"/>
      <c r="F704" s="16"/>
      <c r="G704" s="16"/>
      <c r="H704" s="11"/>
      <c r="I704" s="54"/>
      <c r="J704" s="54"/>
      <c r="K704" s="54"/>
      <c r="L704" s="54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  <c r="BN704" s="11"/>
      <c r="BO704" s="11"/>
      <c r="BP704" s="11"/>
      <c r="BQ704" s="11"/>
      <c r="BR704" s="11"/>
      <c r="BS704" s="11"/>
      <c r="BT704" s="11"/>
      <c r="BU704" s="11"/>
      <c r="BV704" s="11"/>
      <c r="BW704" s="11"/>
      <c r="BX704" s="11"/>
      <c r="BY704" s="11"/>
    </row>
    <row r="705" spans="1:77" ht="14.25" customHeight="1">
      <c r="A705" s="11"/>
      <c r="B705" s="11"/>
      <c r="C705" s="53"/>
      <c r="D705" s="16"/>
      <c r="E705" s="16"/>
      <c r="F705" s="16"/>
      <c r="G705" s="16"/>
      <c r="H705" s="11"/>
      <c r="I705" s="54"/>
      <c r="J705" s="54"/>
      <c r="K705" s="54"/>
      <c r="L705" s="54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  <c r="BN705" s="11"/>
      <c r="BO705" s="11"/>
      <c r="BP705" s="11"/>
      <c r="BQ705" s="11"/>
      <c r="BR705" s="11"/>
      <c r="BS705" s="11"/>
      <c r="BT705" s="11"/>
      <c r="BU705" s="11"/>
      <c r="BV705" s="11"/>
      <c r="BW705" s="11"/>
      <c r="BX705" s="11"/>
      <c r="BY705" s="11"/>
    </row>
    <row r="706" spans="1:77" ht="14.25" customHeight="1">
      <c r="A706" s="11"/>
      <c r="B706" s="11"/>
      <c r="C706" s="53"/>
      <c r="D706" s="16"/>
      <c r="E706" s="16"/>
      <c r="F706" s="16"/>
      <c r="G706" s="16"/>
      <c r="H706" s="11"/>
      <c r="I706" s="54"/>
      <c r="J706" s="54"/>
      <c r="K706" s="54"/>
      <c r="L706" s="54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  <c r="BN706" s="11"/>
      <c r="BO706" s="11"/>
      <c r="BP706" s="11"/>
      <c r="BQ706" s="11"/>
      <c r="BR706" s="11"/>
      <c r="BS706" s="11"/>
      <c r="BT706" s="11"/>
      <c r="BU706" s="11"/>
      <c r="BV706" s="11"/>
      <c r="BW706" s="11"/>
      <c r="BX706" s="11"/>
      <c r="BY706" s="11"/>
    </row>
    <row r="707" spans="1:77" ht="14.25" customHeight="1">
      <c r="A707" s="11"/>
      <c r="B707" s="11"/>
      <c r="C707" s="53"/>
      <c r="D707" s="16"/>
      <c r="E707" s="16"/>
      <c r="F707" s="16"/>
      <c r="G707" s="16"/>
      <c r="H707" s="11"/>
      <c r="I707" s="54"/>
      <c r="J707" s="54"/>
      <c r="K707" s="54"/>
      <c r="L707" s="54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  <c r="BN707" s="11"/>
      <c r="BO707" s="11"/>
      <c r="BP707" s="11"/>
      <c r="BQ707" s="11"/>
      <c r="BR707" s="11"/>
      <c r="BS707" s="11"/>
      <c r="BT707" s="11"/>
      <c r="BU707" s="11"/>
      <c r="BV707" s="11"/>
      <c r="BW707" s="11"/>
      <c r="BX707" s="11"/>
      <c r="BY707" s="11"/>
    </row>
    <row r="708" spans="1:77" ht="14.25" customHeight="1">
      <c r="A708" s="11"/>
      <c r="B708" s="11"/>
      <c r="C708" s="53"/>
      <c r="D708" s="16"/>
      <c r="E708" s="16"/>
      <c r="F708" s="16"/>
      <c r="G708" s="16"/>
      <c r="H708" s="11"/>
      <c r="I708" s="54"/>
      <c r="J708" s="54"/>
      <c r="K708" s="54"/>
      <c r="L708" s="54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  <c r="BN708" s="11"/>
      <c r="BO708" s="11"/>
      <c r="BP708" s="11"/>
      <c r="BQ708" s="11"/>
      <c r="BR708" s="11"/>
      <c r="BS708" s="11"/>
      <c r="BT708" s="11"/>
      <c r="BU708" s="11"/>
      <c r="BV708" s="11"/>
      <c r="BW708" s="11"/>
      <c r="BX708" s="11"/>
      <c r="BY708" s="11"/>
    </row>
    <row r="709" spans="1:77" ht="14.25" customHeight="1">
      <c r="A709" s="11"/>
      <c r="B709" s="11"/>
      <c r="C709" s="53"/>
      <c r="D709" s="16"/>
      <c r="E709" s="16"/>
      <c r="F709" s="16"/>
      <c r="G709" s="16"/>
      <c r="H709" s="11"/>
      <c r="I709" s="54"/>
      <c r="J709" s="54"/>
      <c r="K709" s="54"/>
      <c r="L709" s="54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  <c r="BN709" s="11"/>
      <c r="BO709" s="11"/>
      <c r="BP709" s="11"/>
      <c r="BQ709" s="11"/>
      <c r="BR709" s="11"/>
      <c r="BS709" s="11"/>
      <c r="BT709" s="11"/>
      <c r="BU709" s="11"/>
      <c r="BV709" s="11"/>
      <c r="BW709" s="11"/>
      <c r="BX709" s="11"/>
      <c r="BY709" s="11"/>
    </row>
    <row r="710" spans="1:77" ht="14.25" customHeight="1">
      <c r="A710" s="11"/>
      <c r="B710" s="11"/>
      <c r="C710" s="53"/>
      <c r="D710" s="16"/>
      <c r="E710" s="16"/>
      <c r="F710" s="16"/>
      <c r="G710" s="16"/>
      <c r="H710" s="11"/>
      <c r="I710" s="54"/>
      <c r="J710" s="54"/>
      <c r="K710" s="54"/>
      <c r="L710" s="54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  <c r="BN710" s="11"/>
      <c r="BO710" s="11"/>
      <c r="BP710" s="11"/>
      <c r="BQ710" s="11"/>
      <c r="BR710" s="11"/>
      <c r="BS710" s="11"/>
      <c r="BT710" s="11"/>
      <c r="BU710" s="11"/>
      <c r="BV710" s="11"/>
      <c r="BW710" s="11"/>
      <c r="BX710" s="11"/>
      <c r="BY710" s="11"/>
    </row>
    <row r="711" spans="1:77" ht="14.25" customHeight="1">
      <c r="A711" s="11"/>
      <c r="B711" s="11"/>
      <c r="C711" s="53"/>
      <c r="D711" s="16"/>
      <c r="E711" s="16"/>
      <c r="F711" s="16"/>
      <c r="G711" s="16"/>
      <c r="H711" s="11"/>
      <c r="I711" s="54"/>
      <c r="J711" s="54"/>
      <c r="K711" s="54"/>
      <c r="L711" s="54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  <c r="BN711" s="11"/>
      <c r="BO711" s="11"/>
      <c r="BP711" s="11"/>
      <c r="BQ711" s="11"/>
      <c r="BR711" s="11"/>
      <c r="BS711" s="11"/>
      <c r="BT711" s="11"/>
      <c r="BU711" s="11"/>
      <c r="BV711" s="11"/>
      <c r="BW711" s="11"/>
      <c r="BX711" s="11"/>
      <c r="BY711" s="11"/>
    </row>
    <row r="712" spans="1:77" ht="14.25" customHeight="1">
      <c r="A712" s="11"/>
      <c r="B712" s="11"/>
      <c r="C712" s="53"/>
      <c r="D712" s="16"/>
      <c r="E712" s="16"/>
      <c r="F712" s="16"/>
      <c r="G712" s="16"/>
      <c r="H712" s="11"/>
      <c r="I712" s="54"/>
      <c r="J712" s="54"/>
      <c r="K712" s="54"/>
      <c r="L712" s="54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  <c r="BN712" s="11"/>
      <c r="BO712" s="11"/>
      <c r="BP712" s="11"/>
      <c r="BQ712" s="11"/>
      <c r="BR712" s="11"/>
      <c r="BS712" s="11"/>
      <c r="BT712" s="11"/>
      <c r="BU712" s="11"/>
      <c r="BV712" s="11"/>
      <c r="BW712" s="11"/>
      <c r="BX712" s="11"/>
      <c r="BY712" s="11"/>
    </row>
    <row r="713" spans="1:77" ht="14.25" customHeight="1">
      <c r="A713" s="11"/>
      <c r="B713" s="11"/>
      <c r="C713" s="53"/>
      <c r="D713" s="16"/>
      <c r="E713" s="16"/>
      <c r="F713" s="16"/>
      <c r="G713" s="16"/>
      <c r="H713" s="11"/>
      <c r="I713" s="54"/>
      <c r="J713" s="54"/>
      <c r="K713" s="54"/>
      <c r="L713" s="54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  <c r="BN713" s="11"/>
      <c r="BO713" s="11"/>
      <c r="BP713" s="11"/>
      <c r="BQ713" s="11"/>
      <c r="BR713" s="11"/>
      <c r="BS713" s="11"/>
      <c r="BT713" s="11"/>
      <c r="BU713" s="11"/>
      <c r="BV713" s="11"/>
      <c r="BW713" s="11"/>
      <c r="BX713" s="11"/>
      <c r="BY713" s="11"/>
    </row>
    <row r="714" spans="1:77" ht="14.25" customHeight="1">
      <c r="A714" s="11"/>
      <c r="B714" s="11"/>
      <c r="C714" s="53"/>
      <c r="D714" s="16"/>
      <c r="E714" s="16"/>
      <c r="F714" s="16"/>
      <c r="G714" s="16"/>
      <c r="H714" s="11"/>
      <c r="I714" s="54"/>
      <c r="J714" s="54"/>
      <c r="K714" s="54"/>
      <c r="L714" s="54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  <c r="BN714" s="11"/>
      <c r="BO714" s="11"/>
      <c r="BP714" s="11"/>
      <c r="BQ714" s="11"/>
      <c r="BR714" s="11"/>
      <c r="BS714" s="11"/>
      <c r="BT714" s="11"/>
      <c r="BU714" s="11"/>
      <c r="BV714" s="11"/>
      <c r="BW714" s="11"/>
      <c r="BX714" s="11"/>
      <c r="BY714" s="11"/>
    </row>
    <row r="715" spans="1:77" ht="14.25" customHeight="1">
      <c r="A715" s="11"/>
      <c r="B715" s="11"/>
      <c r="C715" s="53"/>
      <c r="D715" s="16"/>
      <c r="E715" s="16"/>
      <c r="F715" s="16"/>
      <c r="G715" s="16"/>
      <c r="H715" s="11"/>
      <c r="I715" s="54"/>
      <c r="J715" s="54"/>
      <c r="K715" s="54"/>
      <c r="L715" s="54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  <c r="BN715" s="11"/>
      <c r="BO715" s="11"/>
      <c r="BP715" s="11"/>
      <c r="BQ715" s="11"/>
      <c r="BR715" s="11"/>
      <c r="BS715" s="11"/>
      <c r="BT715" s="11"/>
      <c r="BU715" s="11"/>
      <c r="BV715" s="11"/>
      <c r="BW715" s="11"/>
      <c r="BX715" s="11"/>
      <c r="BY715" s="11"/>
    </row>
    <row r="716" spans="1:77" ht="14.25" customHeight="1">
      <c r="A716" s="11"/>
      <c r="B716" s="11"/>
      <c r="C716" s="53"/>
      <c r="D716" s="16"/>
      <c r="E716" s="16"/>
      <c r="F716" s="16"/>
      <c r="G716" s="16"/>
      <c r="H716" s="11"/>
      <c r="I716" s="54"/>
      <c r="J716" s="54"/>
      <c r="K716" s="54"/>
      <c r="L716" s="54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  <c r="BN716" s="11"/>
      <c r="BO716" s="11"/>
      <c r="BP716" s="11"/>
      <c r="BQ716" s="11"/>
      <c r="BR716" s="11"/>
      <c r="BS716" s="11"/>
      <c r="BT716" s="11"/>
      <c r="BU716" s="11"/>
      <c r="BV716" s="11"/>
      <c r="BW716" s="11"/>
      <c r="BX716" s="11"/>
      <c r="BY716" s="11"/>
    </row>
    <row r="717" spans="1:77" ht="14.25" customHeight="1">
      <c r="A717" s="11"/>
      <c r="B717" s="11"/>
      <c r="C717" s="53"/>
      <c r="D717" s="16"/>
      <c r="E717" s="16"/>
      <c r="F717" s="16"/>
      <c r="G717" s="16"/>
      <c r="H717" s="11"/>
      <c r="I717" s="54"/>
      <c r="J717" s="54"/>
      <c r="K717" s="54"/>
      <c r="L717" s="54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  <c r="BN717" s="11"/>
      <c r="BO717" s="11"/>
      <c r="BP717" s="11"/>
      <c r="BQ717" s="11"/>
      <c r="BR717" s="11"/>
      <c r="BS717" s="11"/>
      <c r="BT717" s="11"/>
      <c r="BU717" s="11"/>
      <c r="BV717" s="11"/>
      <c r="BW717" s="11"/>
      <c r="BX717" s="11"/>
      <c r="BY717" s="11"/>
    </row>
    <row r="718" spans="1:77" ht="14.25" customHeight="1">
      <c r="A718" s="11"/>
      <c r="B718" s="11"/>
      <c r="C718" s="53"/>
      <c r="D718" s="16"/>
      <c r="E718" s="16"/>
      <c r="F718" s="16"/>
      <c r="G718" s="16"/>
      <c r="H718" s="11"/>
      <c r="I718" s="54"/>
      <c r="J718" s="54"/>
      <c r="K718" s="54"/>
      <c r="L718" s="54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  <c r="BN718" s="11"/>
      <c r="BO718" s="11"/>
      <c r="BP718" s="11"/>
      <c r="BQ718" s="11"/>
      <c r="BR718" s="11"/>
      <c r="BS718" s="11"/>
      <c r="BT718" s="11"/>
      <c r="BU718" s="11"/>
      <c r="BV718" s="11"/>
      <c r="BW718" s="11"/>
      <c r="BX718" s="11"/>
      <c r="BY718" s="11"/>
    </row>
    <row r="719" spans="1:77" ht="14.25" customHeight="1">
      <c r="A719" s="11"/>
      <c r="B719" s="11"/>
      <c r="C719" s="53"/>
      <c r="D719" s="16"/>
      <c r="E719" s="16"/>
      <c r="F719" s="16"/>
      <c r="G719" s="16"/>
      <c r="H719" s="11"/>
      <c r="I719" s="54"/>
      <c r="J719" s="54"/>
      <c r="K719" s="54"/>
      <c r="L719" s="54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</row>
    <row r="720" spans="1:77" ht="14.25" customHeight="1">
      <c r="A720" s="11"/>
      <c r="B720" s="11"/>
      <c r="C720" s="53"/>
      <c r="D720" s="16"/>
      <c r="E720" s="16"/>
      <c r="F720" s="16"/>
      <c r="G720" s="16"/>
      <c r="H720" s="11"/>
      <c r="I720" s="54"/>
      <c r="J720" s="54"/>
      <c r="K720" s="54"/>
      <c r="L720" s="54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</row>
    <row r="721" spans="1:77" ht="14.25" customHeight="1">
      <c r="A721" s="11"/>
      <c r="B721" s="11"/>
      <c r="C721" s="53"/>
      <c r="D721" s="16"/>
      <c r="E721" s="16"/>
      <c r="F721" s="16"/>
      <c r="G721" s="16"/>
      <c r="H721" s="11"/>
      <c r="I721" s="54"/>
      <c r="J721" s="54"/>
      <c r="K721" s="54"/>
      <c r="L721" s="54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  <c r="BN721" s="11"/>
      <c r="BO721" s="11"/>
      <c r="BP721" s="11"/>
      <c r="BQ721" s="11"/>
      <c r="BR721" s="11"/>
      <c r="BS721" s="11"/>
      <c r="BT721" s="11"/>
      <c r="BU721" s="11"/>
      <c r="BV721" s="11"/>
      <c r="BW721" s="11"/>
      <c r="BX721" s="11"/>
      <c r="BY721" s="11"/>
    </row>
    <row r="722" spans="1:77" ht="14.25" customHeight="1">
      <c r="A722" s="11"/>
      <c r="B722" s="11"/>
      <c r="C722" s="53"/>
      <c r="D722" s="16"/>
      <c r="E722" s="16"/>
      <c r="F722" s="16"/>
      <c r="G722" s="16"/>
      <c r="H722" s="11"/>
      <c r="I722" s="54"/>
      <c r="J722" s="54"/>
      <c r="K722" s="54"/>
      <c r="L722" s="54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  <c r="BN722" s="11"/>
      <c r="BO722" s="11"/>
      <c r="BP722" s="11"/>
      <c r="BQ722" s="11"/>
      <c r="BR722" s="11"/>
      <c r="BS722" s="11"/>
      <c r="BT722" s="11"/>
      <c r="BU722" s="11"/>
      <c r="BV722" s="11"/>
      <c r="BW722" s="11"/>
      <c r="BX722" s="11"/>
      <c r="BY722" s="11"/>
    </row>
    <row r="723" spans="1:77" ht="14.25" customHeight="1">
      <c r="A723" s="11"/>
      <c r="B723" s="11"/>
      <c r="C723" s="53"/>
      <c r="D723" s="16"/>
      <c r="E723" s="16"/>
      <c r="F723" s="16"/>
      <c r="G723" s="16"/>
      <c r="H723" s="11"/>
      <c r="I723" s="54"/>
      <c r="J723" s="54"/>
      <c r="K723" s="54"/>
      <c r="L723" s="54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  <c r="BN723" s="11"/>
      <c r="BO723" s="11"/>
      <c r="BP723" s="11"/>
      <c r="BQ723" s="11"/>
      <c r="BR723" s="11"/>
      <c r="BS723" s="11"/>
      <c r="BT723" s="11"/>
      <c r="BU723" s="11"/>
      <c r="BV723" s="11"/>
      <c r="BW723" s="11"/>
      <c r="BX723" s="11"/>
      <c r="BY723" s="11"/>
    </row>
    <row r="724" spans="1:77" ht="14.25" customHeight="1">
      <c r="A724" s="11"/>
      <c r="B724" s="11"/>
      <c r="C724" s="53"/>
      <c r="D724" s="16"/>
      <c r="E724" s="16"/>
      <c r="F724" s="16"/>
      <c r="G724" s="16"/>
      <c r="H724" s="11"/>
      <c r="I724" s="54"/>
      <c r="J724" s="54"/>
      <c r="K724" s="54"/>
      <c r="L724" s="54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</row>
    <row r="725" spans="1:77" ht="14.25" customHeight="1">
      <c r="A725" s="11"/>
      <c r="B725" s="11"/>
      <c r="C725" s="53"/>
      <c r="D725" s="16"/>
      <c r="E725" s="16"/>
      <c r="F725" s="16"/>
      <c r="G725" s="16"/>
      <c r="H725" s="11"/>
      <c r="I725" s="54"/>
      <c r="J725" s="54"/>
      <c r="K725" s="54"/>
      <c r="L725" s="54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</row>
    <row r="726" spans="1:77" ht="14.25" customHeight="1">
      <c r="A726" s="11"/>
      <c r="B726" s="11"/>
      <c r="C726" s="53"/>
      <c r="D726" s="16"/>
      <c r="E726" s="16"/>
      <c r="F726" s="16"/>
      <c r="G726" s="16"/>
      <c r="H726" s="11"/>
      <c r="I726" s="54"/>
      <c r="J726" s="54"/>
      <c r="K726" s="54"/>
      <c r="L726" s="54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</row>
    <row r="727" spans="1:77" ht="14.25" customHeight="1">
      <c r="A727" s="11"/>
      <c r="B727" s="11"/>
      <c r="C727" s="53"/>
      <c r="D727" s="16"/>
      <c r="E727" s="16"/>
      <c r="F727" s="16"/>
      <c r="G727" s="16"/>
      <c r="H727" s="11"/>
      <c r="I727" s="54"/>
      <c r="J727" s="54"/>
      <c r="K727" s="54"/>
      <c r="L727" s="54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</row>
    <row r="728" spans="1:77" ht="14.25" customHeight="1">
      <c r="A728" s="11"/>
      <c r="B728" s="11"/>
      <c r="C728" s="53"/>
      <c r="D728" s="16"/>
      <c r="E728" s="16"/>
      <c r="F728" s="16"/>
      <c r="G728" s="16"/>
      <c r="H728" s="11"/>
      <c r="I728" s="54"/>
      <c r="J728" s="54"/>
      <c r="K728" s="54"/>
      <c r="L728" s="54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</row>
    <row r="729" spans="1:77" ht="14.25" customHeight="1">
      <c r="A729" s="11"/>
      <c r="B729" s="11"/>
      <c r="C729" s="53"/>
      <c r="D729" s="16"/>
      <c r="E729" s="16"/>
      <c r="F729" s="16"/>
      <c r="G729" s="16"/>
      <c r="H729" s="11"/>
      <c r="I729" s="54"/>
      <c r="J729" s="54"/>
      <c r="K729" s="54"/>
      <c r="L729" s="54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</row>
    <row r="730" spans="1:77" ht="14.25" customHeight="1">
      <c r="A730" s="11"/>
      <c r="B730" s="11"/>
      <c r="C730" s="53"/>
      <c r="D730" s="16"/>
      <c r="E730" s="16"/>
      <c r="F730" s="16"/>
      <c r="G730" s="16"/>
      <c r="H730" s="11"/>
      <c r="I730" s="54"/>
      <c r="J730" s="54"/>
      <c r="K730" s="54"/>
      <c r="L730" s="54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</row>
    <row r="731" spans="1:77" ht="14.25" customHeight="1">
      <c r="A731" s="11"/>
      <c r="B731" s="11"/>
      <c r="C731" s="53"/>
      <c r="D731" s="16"/>
      <c r="E731" s="16"/>
      <c r="F731" s="16"/>
      <c r="G731" s="16"/>
      <c r="H731" s="11"/>
      <c r="I731" s="54"/>
      <c r="J731" s="54"/>
      <c r="K731" s="54"/>
      <c r="L731" s="54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</row>
    <row r="732" spans="1:77" ht="14.25" customHeight="1">
      <c r="A732" s="11"/>
      <c r="B732" s="11"/>
      <c r="C732" s="53"/>
      <c r="D732" s="16"/>
      <c r="E732" s="16"/>
      <c r="F732" s="16"/>
      <c r="G732" s="16"/>
      <c r="H732" s="11"/>
      <c r="I732" s="54"/>
      <c r="J732" s="54"/>
      <c r="K732" s="54"/>
      <c r="L732" s="54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</row>
    <row r="733" spans="1:77" ht="14.25" customHeight="1">
      <c r="A733" s="11"/>
      <c r="B733" s="11"/>
      <c r="C733" s="53"/>
      <c r="D733" s="16"/>
      <c r="E733" s="16"/>
      <c r="F733" s="16"/>
      <c r="G733" s="16"/>
      <c r="H733" s="11"/>
      <c r="I733" s="54"/>
      <c r="J733" s="54"/>
      <c r="K733" s="54"/>
      <c r="L733" s="54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</row>
    <row r="734" spans="1:77" ht="14.25" customHeight="1">
      <c r="A734" s="11"/>
      <c r="B734" s="11"/>
      <c r="C734" s="53"/>
      <c r="D734" s="16"/>
      <c r="E734" s="16"/>
      <c r="F734" s="16"/>
      <c r="G734" s="16"/>
      <c r="H734" s="11"/>
      <c r="I734" s="54"/>
      <c r="J734" s="54"/>
      <c r="K734" s="54"/>
      <c r="L734" s="54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</row>
    <row r="735" spans="1:77" ht="14.25" customHeight="1">
      <c r="A735" s="11"/>
      <c r="B735" s="11"/>
      <c r="C735" s="53"/>
      <c r="D735" s="16"/>
      <c r="E735" s="16"/>
      <c r="F735" s="16"/>
      <c r="G735" s="16"/>
      <c r="H735" s="11"/>
      <c r="I735" s="54"/>
      <c r="J735" s="54"/>
      <c r="K735" s="54"/>
      <c r="L735" s="54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</row>
    <row r="736" spans="1:77" ht="14.25" customHeight="1">
      <c r="A736" s="11"/>
      <c r="B736" s="11"/>
      <c r="C736" s="53"/>
      <c r="D736" s="16"/>
      <c r="E736" s="16"/>
      <c r="F736" s="16"/>
      <c r="G736" s="16"/>
      <c r="H736" s="11"/>
      <c r="I736" s="54"/>
      <c r="J736" s="54"/>
      <c r="K736" s="54"/>
      <c r="L736" s="54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</row>
    <row r="737" spans="1:77" ht="14.25" customHeight="1">
      <c r="A737" s="11"/>
      <c r="B737" s="11"/>
      <c r="C737" s="53"/>
      <c r="D737" s="16"/>
      <c r="E737" s="16"/>
      <c r="F737" s="16"/>
      <c r="G737" s="16"/>
      <c r="H737" s="11"/>
      <c r="I737" s="54"/>
      <c r="J737" s="54"/>
      <c r="K737" s="54"/>
      <c r="L737" s="54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  <c r="BN737" s="11"/>
      <c r="BO737" s="11"/>
      <c r="BP737" s="11"/>
      <c r="BQ737" s="11"/>
      <c r="BR737" s="11"/>
      <c r="BS737" s="11"/>
      <c r="BT737" s="11"/>
      <c r="BU737" s="11"/>
      <c r="BV737" s="11"/>
      <c r="BW737" s="11"/>
      <c r="BX737" s="11"/>
      <c r="BY737" s="11"/>
    </row>
    <row r="738" spans="1:77" ht="14.25" customHeight="1">
      <c r="A738" s="11"/>
      <c r="B738" s="11"/>
      <c r="C738" s="53"/>
      <c r="D738" s="16"/>
      <c r="E738" s="16"/>
      <c r="F738" s="16"/>
      <c r="G738" s="16"/>
      <c r="H738" s="11"/>
      <c r="I738" s="54"/>
      <c r="J738" s="54"/>
      <c r="K738" s="54"/>
      <c r="L738" s="54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  <c r="BN738" s="11"/>
      <c r="BO738" s="11"/>
      <c r="BP738" s="11"/>
      <c r="BQ738" s="11"/>
      <c r="BR738" s="11"/>
      <c r="BS738" s="11"/>
      <c r="BT738" s="11"/>
      <c r="BU738" s="11"/>
      <c r="BV738" s="11"/>
      <c r="BW738" s="11"/>
      <c r="BX738" s="11"/>
      <c r="BY738" s="11"/>
    </row>
    <row r="739" spans="1:77" ht="14.25" customHeight="1">
      <c r="A739" s="11"/>
      <c r="B739" s="11"/>
      <c r="C739" s="53"/>
      <c r="D739" s="16"/>
      <c r="E739" s="16"/>
      <c r="F739" s="16"/>
      <c r="G739" s="16"/>
      <c r="H739" s="11"/>
      <c r="I739" s="54"/>
      <c r="J739" s="54"/>
      <c r="K739" s="54"/>
      <c r="L739" s="54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  <c r="BN739" s="11"/>
      <c r="BO739" s="11"/>
      <c r="BP739" s="11"/>
      <c r="BQ739" s="11"/>
      <c r="BR739" s="11"/>
      <c r="BS739" s="11"/>
      <c r="BT739" s="11"/>
      <c r="BU739" s="11"/>
      <c r="BV739" s="11"/>
      <c r="BW739" s="11"/>
      <c r="BX739" s="11"/>
      <c r="BY739" s="11"/>
    </row>
    <row r="740" spans="1:77" ht="14.25" customHeight="1">
      <c r="A740" s="11"/>
      <c r="B740" s="11"/>
      <c r="C740" s="53"/>
      <c r="D740" s="16"/>
      <c r="E740" s="16"/>
      <c r="F740" s="16"/>
      <c r="G740" s="16"/>
      <c r="H740" s="11"/>
      <c r="I740" s="54"/>
      <c r="J740" s="54"/>
      <c r="K740" s="54"/>
      <c r="L740" s="54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  <c r="BN740" s="11"/>
      <c r="BO740" s="11"/>
      <c r="BP740" s="11"/>
      <c r="BQ740" s="11"/>
      <c r="BR740" s="11"/>
      <c r="BS740" s="11"/>
      <c r="BT740" s="11"/>
      <c r="BU740" s="11"/>
      <c r="BV740" s="11"/>
      <c r="BW740" s="11"/>
      <c r="BX740" s="11"/>
      <c r="BY740" s="11"/>
    </row>
    <row r="741" spans="1:77" ht="14.25" customHeight="1">
      <c r="A741" s="11"/>
      <c r="B741" s="11"/>
      <c r="C741" s="53"/>
      <c r="D741" s="16"/>
      <c r="E741" s="16"/>
      <c r="F741" s="16"/>
      <c r="G741" s="16"/>
      <c r="H741" s="11"/>
      <c r="I741" s="54"/>
      <c r="J741" s="54"/>
      <c r="K741" s="54"/>
      <c r="L741" s="54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</row>
    <row r="742" spans="1:77" ht="14.25" customHeight="1">
      <c r="A742" s="11"/>
      <c r="B742" s="11"/>
      <c r="C742" s="53"/>
      <c r="D742" s="16"/>
      <c r="E742" s="16"/>
      <c r="F742" s="16"/>
      <c r="G742" s="16"/>
      <c r="H742" s="11"/>
      <c r="I742" s="54"/>
      <c r="J742" s="54"/>
      <c r="K742" s="54"/>
      <c r="L742" s="54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  <c r="BN742" s="11"/>
      <c r="BO742" s="11"/>
      <c r="BP742" s="11"/>
      <c r="BQ742" s="11"/>
      <c r="BR742" s="11"/>
      <c r="BS742" s="11"/>
      <c r="BT742" s="11"/>
      <c r="BU742" s="11"/>
      <c r="BV742" s="11"/>
      <c r="BW742" s="11"/>
      <c r="BX742" s="11"/>
      <c r="BY742" s="11"/>
    </row>
    <row r="743" spans="1:77" ht="14.25" customHeight="1">
      <c r="A743" s="11"/>
      <c r="B743" s="11"/>
      <c r="C743" s="53"/>
      <c r="D743" s="16"/>
      <c r="E743" s="16"/>
      <c r="F743" s="16"/>
      <c r="G743" s="16"/>
      <c r="H743" s="11"/>
      <c r="I743" s="54"/>
      <c r="J743" s="54"/>
      <c r="K743" s="54"/>
      <c r="L743" s="54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  <c r="BN743" s="11"/>
      <c r="BO743" s="11"/>
      <c r="BP743" s="11"/>
      <c r="BQ743" s="11"/>
      <c r="BR743" s="11"/>
      <c r="BS743" s="11"/>
      <c r="BT743" s="11"/>
      <c r="BU743" s="11"/>
      <c r="BV743" s="11"/>
      <c r="BW743" s="11"/>
      <c r="BX743" s="11"/>
      <c r="BY743" s="11"/>
    </row>
    <row r="744" spans="1:77" ht="14.25" customHeight="1">
      <c r="A744" s="11"/>
      <c r="B744" s="11"/>
      <c r="C744" s="53"/>
      <c r="D744" s="16"/>
      <c r="E744" s="16"/>
      <c r="F744" s="16"/>
      <c r="G744" s="16"/>
      <c r="H744" s="11"/>
      <c r="I744" s="54"/>
      <c r="J744" s="54"/>
      <c r="K744" s="54"/>
      <c r="L744" s="54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  <c r="BN744" s="11"/>
      <c r="BO744" s="11"/>
      <c r="BP744" s="11"/>
      <c r="BQ744" s="11"/>
      <c r="BR744" s="11"/>
      <c r="BS744" s="11"/>
      <c r="BT744" s="11"/>
      <c r="BU744" s="11"/>
      <c r="BV744" s="11"/>
      <c r="BW744" s="11"/>
      <c r="BX744" s="11"/>
      <c r="BY744" s="11"/>
    </row>
    <row r="745" spans="1:77" ht="14.25" customHeight="1">
      <c r="A745" s="11"/>
      <c r="B745" s="11"/>
      <c r="C745" s="53"/>
      <c r="D745" s="16"/>
      <c r="E745" s="16"/>
      <c r="F745" s="16"/>
      <c r="G745" s="16"/>
      <c r="H745" s="11"/>
      <c r="I745" s="54"/>
      <c r="J745" s="54"/>
      <c r="K745" s="54"/>
      <c r="L745" s="54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  <c r="BN745" s="11"/>
      <c r="BO745" s="11"/>
      <c r="BP745" s="11"/>
      <c r="BQ745" s="11"/>
      <c r="BR745" s="11"/>
      <c r="BS745" s="11"/>
      <c r="BT745" s="11"/>
      <c r="BU745" s="11"/>
      <c r="BV745" s="11"/>
      <c r="BW745" s="11"/>
      <c r="BX745" s="11"/>
      <c r="BY745" s="11"/>
    </row>
    <row r="746" spans="1:77" ht="14.25" customHeight="1">
      <c r="A746" s="11"/>
      <c r="B746" s="11"/>
      <c r="C746" s="53"/>
      <c r="D746" s="16"/>
      <c r="E746" s="16"/>
      <c r="F746" s="16"/>
      <c r="G746" s="16"/>
      <c r="H746" s="11"/>
      <c r="I746" s="54"/>
      <c r="J746" s="54"/>
      <c r="K746" s="54"/>
      <c r="L746" s="54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  <c r="BN746" s="11"/>
      <c r="BO746" s="11"/>
      <c r="BP746" s="11"/>
      <c r="BQ746" s="11"/>
      <c r="BR746" s="11"/>
      <c r="BS746" s="11"/>
      <c r="BT746" s="11"/>
      <c r="BU746" s="11"/>
      <c r="BV746" s="11"/>
      <c r="BW746" s="11"/>
      <c r="BX746" s="11"/>
      <c r="BY746" s="11"/>
    </row>
    <row r="747" spans="1:77" ht="14.25" customHeight="1">
      <c r="A747" s="11"/>
      <c r="B747" s="11"/>
      <c r="C747" s="53"/>
      <c r="D747" s="16"/>
      <c r="E747" s="16"/>
      <c r="F747" s="16"/>
      <c r="G747" s="16"/>
      <c r="H747" s="11"/>
      <c r="I747" s="54"/>
      <c r="J747" s="54"/>
      <c r="K747" s="54"/>
      <c r="L747" s="54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  <c r="BN747" s="11"/>
      <c r="BO747" s="11"/>
      <c r="BP747" s="11"/>
      <c r="BQ747" s="11"/>
      <c r="BR747" s="11"/>
      <c r="BS747" s="11"/>
      <c r="BT747" s="11"/>
      <c r="BU747" s="11"/>
      <c r="BV747" s="11"/>
      <c r="BW747" s="11"/>
      <c r="BX747" s="11"/>
      <c r="BY747" s="11"/>
    </row>
    <row r="748" spans="1:77" ht="14.25" customHeight="1">
      <c r="A748" s="11"/>
      <c r="B748" s="11"/>
      <c r="C748" s="53"/>
      <c r="D748" s="16"/>
      <c r="E748" s="16"/>
      <c r="F748" s="16"/>
      <c r="G748" s="16"/>
      <c r="H748" s="11"/>
      <c r="I748" s="54"/>
      <c r="J748" s="54"/>
      <c r="K748" s="54"/>
      <c r="L748" s="54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</row>
    <row r="749" spans="1:77" ht="14.25" customHeight="1">
      <c r="A749" s="11"/>
      <c r="B749" s="11"/>
      <c r="C749" s="53"/>
      <c r="D749" s="16"/>
      <c r="E749" s="16"/>
      <c r="F749" s="16"/>
      <c r="G749" s="16"/>
      <c r="H749" s="11"/>
      <c r="I749" s="54"/>
      <c r="J749" s="54"/>
      <c r="K749" s="54"/>
      <c r="L749" s="54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</row>
    <row r="750" spans="1:77" ht="14.25" customHeight="1">
      <c r="A750" s="11"/>
      <c r="B750" s="11"/>
      <c r="C750" s="53"/>
      <c r="D750" s="16"/>
      <c r="E750" s="16"/>
      <c r="F750" s="16"/>
      <c r="G750" s="16"/>
      <c r="H750" s="11"/>
      <c r="I750" s="54"/>
      <c r="J750" s="54"/>
      <c r="K750" s="54"/>
      <c r="L750" s="54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</row>
    <row r="751" spans="1:77" ht="14.25" customHeight="1">
      <c r="A751" s="11"/>
      <c r="B751" s="11"/>
      <c r="C751" s="53"/>
      <c r="D751" s="16"/>
      <c r="E751" s="16"/>
      <c r="F751" s="16"/>
      <c r="G751" s="16"/>
      <c r="H751" s="11"/>
      <c r="I751" s="54"/>
      <c r="J751" s="54"/>
      <c r="K751" s="54"/>
      <c r="L751" s="54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  <c r="BN751" s="11"/>
      <c r="BO751" s="11"/>
      <c r="BP751" s="11"/>
      <c r="BQ751" s="11"/>
      <c r="BR751" s="11"/>
      <c r="BS751" s="11"/>
      <c r="BT751" s="11"/>
      <c r="BU751" s="11"/>
      <c r="BV751" s="11"/>
      <c r="BW751" s="11"/>
      <c r="BX751" s="11"/>
      <c r="BY751" s="11"/>
    </row>
    <row r="752" spans="1:77" ht="14.25" customHeight="1">
      <c r="A752" s="11"/>
      <c r="B752" s="11"/>
      <c r="C752" s="53"/>
      <c r="D752" s="16"/>
      <c r="E752" s="16"/>
      <c r="F752" s="16"/>
      <c r="G752" s="16"/>
      <c r="H752" s="11"/>
      <c r="I752" s="54"/>
      <c r="J752" s="54"/>
      <c r="K752" s="54"/>
      <c r="L752" s="54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</row>
    <row r="753" spans="1:77" ht="14.25" customHeight="1">
      <c r="A753" s="11"/>
      <c r="B753" s="11"/>
      <c r="C753" s="53"/>
      <c r="D753" s="16"/>
      <c r="E753" s="16"/>
      <c r="F753" s="16"/>
      <c r="G753" s="16"/>
      <c r="H753" s="11"/>
      <c r="I753" s="54"/>
      <c r="J753" s="54"/>
      <c r="K753" s="54"/>
      <c r="L753" s="54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</row>
    <row r="754" spans="1:77" ht="14.25" customHeight="1">
      <c r="A754" s="11"/>
      <c r="B754" s="11"/>
      <c r="C754" s="53"/>
      <c r="D754" s="16"/>
      <c r="E754" s="16"/>
      <c r="F754" s="16"/>
      <c r="G754" s="16"/>
      <c r="H754" s="11"/>
      <c r="I754" s="54"/>
      <c r="J754" s="54"/>
      <c r="K754" s="54"/>
      <c r="L754" s="54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</row>
    <row r="755" spans="1:77" ht="14.25" customHeight="1">
      <c r="A755" s="11"/>
      <c r="B755" s="11"/>
      <c r="C755" s="53"/>
      <c r="D755" s="16"/>
      <c r="E755" s="16"/>
      <c r="F755" s="16"/>
      <c r="G755" s="16"/>
      <c r="H755" s="11"/>
      <c r="I755" s="54"/>
      <c r="J755" s="54"/>
      <c r="K755" s="54"/>
      <c r="L755" s="54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</row>
    <row r="756" spans="1:77" ht="14.25" customHeight="1">
      <c r="A756" s="11"/>
      <c r="B756" s="11"/>
      <c r="C756" s="53"/>
      <c r="D756" s="16"/>
      <c r="E756" s="16"/>
      <c r="F756" s="16"/>
      <c r="G756" s="16"/>
      <c r="H756" s="11"/>
      <c r="I756" s="54"/>
      <c r="J756" s="54"/>
      <c r="K756" s="54"/>
      <c r="L756" s="54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</row>
    <row r="757" spans="1:77" ht="14.25" customHeight="1">
      <c r="A757" s="11"/>
      <c r="B757" s="11"/>
      <c r="C757" s="53"/>
      <c r="D757" s="16"/>
      <c r="E757" s="16"/>
      <c r="F757" s="16"/>
      <c r="G757" s="16"/>
      <c r="H757" s="11"/>
      <c r="I757" s="54"/>
      <c r="J757" s="54"/>
      <c r="K757" s="54"/>
      <c r="L757" s="54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</row>
    <row r="758" spans="1:77" ht="14.25" customHeight="1">
      <c r="A758" s="11"/>
      <c r="B758" s="11"/>
      <c r="C758" s="53"/>
      <c r="D758" s="16"/>
      <c r="E758" s="16"/>
      <c r="F758" s="16"/>
      <c r="G758" s="16"/>
      <c r="H758" s="11"/>
      <c r="I758" s="54"/>
      <c r="J758" s="54"/>
      <c r="K758" s="54"/>
      <c r="L758" s="54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</row>
    <row r="759" spans="1:77" ht="14.25" customHeight="1">
      <c r="A759" s="11"/>
      <c r="B759" s="11"/>
      <c r="C759" s="53"/>
      <c r="D759" s="16"/>
      <c r="E759" s="16"/>
      <c r="F759" s="16"/>
      <c r="G759" s="16"/>
      <c r="H759" s="11"/>
      <c r="I759" s="54"/>
      <c r="J759" s="54"/>
      <c r="K759" s="54"/>
      <c r="L759" s="54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</row>
    <row r="760" spans="1:77" ht="14.25" customHeight="1">
      <c r="A760" s="11"/>
      <c r="B760" s="11"/>
      <c r="C760" s="53"/>
      <c r="D760" s="16"/>
      <c r="E760" s="16"/>
      <c r="F760" s="16"/>
      <c r="G760" s="16"/>
      <c r="H760" s="11"/>
      <c r="I760" s="54"/>
      <c r="J760" s="54"/>
      <c r="K760" s="54"/>
      <c r="L760" s="54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  <c r="BN760" s="11"/>
      <c r="BO760" s="11"/>
      <c r="BP760" s="11"/>
      <c r="BQ760" s="11"/>
      <c r="BR760" s="11"/>
      <c r="BS760" s="11"/>
      <c r="BT760" s="11"/>
      <c r="BU760" s="11"/>
      <c r="BV760" s="11"/>
      <c r="BW760" s="11"/>
      <c r="BX760" s="11"/>
      <c r="BY760" s="11"/>
    </row>
    <row r="761" spans="1:77" ht="14.25" customHeight="1">
      <c r="A761" s="11"/>
      <c r="B761" s="11"/>
      <c r="C761" s="53"/>
      <c r="D761" s="16"/>
      <c r="E761" s="16"/>
      <c r="F761" s="16"/>
      <c r="G761" s="16"/>
      <c r="H761" s="11"/>
      <c r="I761" s="54"/>
      <c r="J761" s="54"/>
      <c r="K761" s="54"/>
      <c r="L761" s="54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</row>
    <row r="762" spans="1:77" ht="14.25" customHeight="1">
      <c r="A762" s="11"/>
      <c r="B762" s="11"/>
      <c r="C762" s="53"/>
      <c r="D762" s="16"/>
      <c r="E762" s="16"/>
      <c r="F762" s="16"/>
      <c r="G762" s="16"/>
      <c r="H762" s="11"/>
      <c r="I762" s="54"/>
      <c r="J762" s="54"/>
      <c r="K762" s="54"/>
      <c r="L762" s="54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</row>
    <row r="763" spans="1:77" ht="14.25" customHeight="1">
      <c r="A763" s="11"/>
      <c r="B763" s="11"/>
      <c r="C763" s="53"/>
      <c r="D763" s="16"/>
      <c r="E763" s="16"/>
      <c r="F763" s="16"/>
      <c r="G763" s="16"/>
      <c r="H763" s="11"/>
      <c r="I763" s="54"/>
      <c r="J763" s="54"/>
      <c r="K763" s="54"/>
      <c r="L763" s="54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</row>
    <row r="764" spans="1:77" ht="14.25" customHeight="1">
      <c r="A764" s="11"/>
      <c r="B764" s="11"/>
      <c r="C764" s="53"/>
      <c r="D764" s="16"/>
      <c r="E764" s="16"/>
      <c r="F764" s="16"/>
      <c r="G764" s="16"/>
      <c r="H764" s="11"/>
      <c r="I764" s="54"/>
      <c r="J764" s="54"/>
      <c r="K764" s="54"/>
      <c r="L764" s="54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</row>
    <row r="765" spans="1:77" ht="14.25" customHeight="1">
      <c r="A765" s="11"/>
      <c r="B765" s="11"/>
      <c r="C765" s="53"/>
      <c r="D765" s="16"/>
      <c r="E765" s="16"/>
      <c r="F765" s="16"/>
      <c r="G765" s="16"/>
      <c r="H765" s="11"/>
      <c r="I765" s="54"/>
      <c r="J765" s="54"/>
      <c r="K765" s="54"/>
      <c r="L765" s="54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</row>
    <row r="766" spans="1:77" ht="14.25" customHeight="1">
      <c r="A766" s="11"/>
      <c r="B766" s="11"/>
      <c r="C766" s="53"/>
      <c r="D766" s="16"/>
      <c r="E766" s="16"/>
      <c r="F766" s="16"/>
      <c r="G766" s="16"/>
      <c r="H766" s="11"/>
      <c r="I766" s="54"/>
      <c r="J766" s="54"/>
      <c r="K766" s="54"/>
      <c r="L766" s="54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</row>
    <row r="767" spans="1:77" ht="14.25" customHeight="1">
      <c r="A767" s="11"/>
      <c r="B767" s="11"/>
      <c r="C767" s="53"/>
      <c r="D767" s="16"/>
      <c r="E767" s="16"/>
      <c r="F767" s="16"/>
      <c r="G767" s="16"/>
      <c r="H767" s="11"/>
      <c r="I767" s="54"/>
      <c r="J767" s="54"/>
      <c r="K767" s="54"/>
      <c r="L767" s="54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</row>
    <row r="768" spans="1:77" ht="14.25" customHeight="1">
      <c r="A768" s="11"/>
      <c r="B768" s="11"/>
      <c r="C768" s="53"/>
      <c r="D768" s="16"/>
      <c r="E768" s="16"/>
      <c r="F768" s="16"/>
      <c r="G768" s="16"/>
      <c r="H768" s="11"/>
      <c r="I768" s="54"/>
      <c r="J768" s="54"/>
      <c r="K768" s="54"/>
      <c r="L768" s="54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</row>
    <row r="769" spans="1:77" ht="14.25" customHeight="1">
      <c r="A769" s="11"/>
      <c r="B769" s="11"/>
      <c r="C769" s="53"/>
      <c r="D769" s="16"/>
      <c r="E769" s="16"/>
      <c r="F769" s="16"/>
      <c r="G769" s="16"/>
      <c r="H769" s="11"/>
      <c r="I769" s="54"/>
      <c r="J769" s="54"/>
      <c r="K769" s="54"/>
      <c r="L769" s="54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</row>
    <row r="770" spans="1:77" ht="14.25" customHeight="1">
      <c r="A770" s="11"/>
      <c r="B770" s="11"/>
      <c r="C770" s="53"/>
      <c r="D770" s="16"/>
      <c r="E770" s="16"/>
      <c r="F770" s="16"/>
      <c r="G770" s="16"/>
      <c r="H770" s="11"/>
      <c r="I770" s="54"/>
      <c r="J770" s="54"/>
      <c r="K770" s="54"/>
      <c r="L770" s="54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</row>
    <row r="771" spans="1:77" ht="14.25" customHeight="1">
      <c r="A771" s="11"/>
      <c r="B771" s="11"/>
      <c r="C771" s="53"/>
      <c r="D771" s="16"/>
      <c r="E771" s="16"/>
      <c r="F771" s="16"/>
      <c r="G771" s="16"/>
      <c r="H771" s="11"/>
      <c r="I771" s="54"/>
      <c r="J771" s="54"/>
      <c r="K771" s="54"/>
      <c r="L771" s="54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</row>
    <row r="772" spans="1:77" ht="14.25" customHeight="1">
      <c r="A772" s="11"/>
      <c r="B772" s="11"/>
      <c r="C772" s="53"/>
      <c r="D772" s="16"/>
      <c r="E772" s="16"/>
      <c r="F772" s="16"/>
      <c r="G772" s="16"/>
      <c r="H772" s="11"/>
      <c r="I772" s="54"/>
      <c r="J772" s="54"/>
      <c r="K772" s="54"/>
      <c r="L772" s="54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</row>
    <row r="773" spans="1:77" ht="14.25" customHeight="1">
      <c r="A773" s="11"/>
      <c r="B773" s="11"/>
      <c r="C773" s="53"/>
      <c r="D773" s="16"/>
      <c r="E773" s="16"/>
      <c r="F773" s="16"/>
      <c r="G773" s="16"/>
      <c r="H773" s="11"/>
      <c r="I773" s="54"/>
      <c r="J773" s="54"/>
      <c r="K773" s="54"/>
      <c r="L773" s="54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</row>
    <row r="774" spans="1:77" ht="14.25" customHeight="1">
      <c r="A774" s="11"/>
      <c r="B774" s="11"/>
      <c r="C774" s="53"/>
      <c r="D774" s="16"/>
      <c r="E774" s="16"/>
      <c r="F774" s="16"/>
      <c r="G774" s="16"/>
      <c r="H774" s="11"/>
      <c r="I774" s="54"/>
      <c r="J774" s="54"/>
      <c r="K774" s="54"/>
      <c r="L774" s="54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</row>
    <row r="775" spans="1:77" ht="14.25" customHeight="1">
      <c r="A775" s="11"/>
      <c r="B775" s="11"/>
      <c r="C775" s="53"/>
      <c r="D775" s="16"/>
      <c r="E775" s="16"/>
      <c r="F775" s="16"/>
      <c r="G775" s="16"/>
      <c r="H775" s="11"/>
      <c r="I775" s="54"/>
      <c r="J775" s="54"/>
      <c r="K775" s="54"/>
      <c r="L775" s="54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</row>
    <row r="776" spans="1:77" ht="14.25" customHeight="1">
      <c r="A776" s="11"/>
      <c r="B776" s="11"/>
      <c r="C776" s="53"/>
      <c r="D776" s="16"/>
      <c r="E776" s="16"/>
      <c r="F776" s="16"/>
      <c r="G776" s="16"/>
      <c r="H776" s="11"/>
      <c r="I776" s="54"/>
      <c r="J776" s="54"/>
      <c r="K776" s="54"/>
      <c r="L776" s="54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</row>
    <row r="777" spans="1:77" ht="14.25" customHeight="1">
      <c r="A777" s="11"/>
      <c r="B777" s="11"/>
      <c r="C777" s="53"/>
      <c r="D777" s="16"/>
      <c r="E777" s="16"/>
      <c r="F777" s="16"/>
      <c r="G777" s="16"/>
      <c r="H777" s="11"/>
      <c r="I777" s="54"/>
      <c r="J777" s="54"/>
      <c r="K777" s="54"/>
      <c r="L777" s="54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</row>
    <row r="778" spans="1:77" ht="14.25" customHeight="1">
      <c r="A778" s="11"/>
      <c r="B778" s="11"/>
      <c r="C778" s="53"/>
      <c r="D778" s="16"/>
      <c r="E778" s="16"/>
      <c r="F778" s="16"/>
      <c r="G778" s="16"/>
      <c r="H778" s="11"/>
      <c r="I778" s="54"/>
      <c r="J778" s="54"/>
      <c r="K778" s="54"/>
      <c r="L778" s="54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</row>
    <row r="779" spans="1:77" ht="14.25" customHeight="1">
      <c r="A779" s="11"/>
      <c r="B779" s="11"/>
      <c r="C779" s="53"/>
      <c r="D779" s="16"/>
      <c r="E779" s="16"/>
      <c r="F779" s="16"/>
      <c r="G779" s="16"/>
      <c r="H779" s="11"/>
      <c r="I779" s="54"/>
      <c r="J779" s="54"/>
      <c r="K779" s="54"/>
      <c r="L779" s="54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</row>
    <row r="780" spans="1:77" ht="14.25" customHeight="1">
      <c r="A780" s="11"/>
      <c r="B780" s="11"/>
      <c r="C780" s="53"/>
      <c r="D780" s="16"/>
      <c r="E780" s="16"/>
      <c r="F780" s="16"/>
      <c r="G780" s="16"/>
      <c r="H780" s="11"/>
      <c r="I780" s="54"/>
      <c r="J780" s="54"/>
      <c r="K780" s="54"/>
      <c r="L780" s="54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</row>
    <row r="781" spans="1:77" ht="14.25" customHeight="1">
      <c r="A781" s="11"/>
      <c r="B781" s="11"/>
      <c r="C781" s="53"/>
      <c r="D781" s="16"/>
      <c r="E781" s="16"/>
      <c r="F781" s="16"/>
      <c r="G781" s="16"/>
      <c r="H781" s="11"/>
      <c r="I781" s="54"/>
      <c r="J781" s="54"/>
      <c r="K781" s="54"/>
      <c r="L781" s="54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</row>
    <row r="782" spans="1:77" ht="14.25" customHeight="1">
      <c r="A782" s="11"/>
      <c r="B782" s="11"/>
      <c r="C782" s="53"/>
      <c r="D782" s="16"/>
      <c r="E782" s="16"/>
      <c r="F782" s="16"/>
      <c r="G782" s="16"/>
      <c r="H782" s="11"/>
      <c r="I782" s="54"/>
      <c r="J782" s="54"/>
      <c r="K782" s="54"/>
      <c r="L782" s="54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  <c r="BN782" s="11"/>
      <c r="BO782" s="11"/>
      <c r="BP782" s="11"/>
      <c r="BQ782" s="11"/>
      <c r="BR782" s="11"/>
      <c r="BS782" s="11"/>
      <c r="BT782" s="11"/>
      <c r="BU782" s="11"/>
      <c r="BV782" s="11"/>
      <c r="BW782" s="11"/>
      <c r="BX782" s="11"/>
      <c r="BY782" s="11"/>
    </row>
    <row r="783" spans="1:77" ht="14.25" customHeight="1">
      <c r="A783" s="11"/>
      <c r="B783" s="11"/>
      <c r="C783" s="53"/>
      <c r="D783" s="16"/>
      <c r="E783" s="16"/>
      <c r="F783" s="16"/>
      <c r="G783" s="16"/>
      <c r="H783" s="11"/>
      <c r="I783" s="54"/>
      <c r="J783" s="54"/>
      <c r="K783" s="54"/>
      <c r="L783" s="54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  <c r="BN783" s="11"/>
      <c r="BO783" s="11"/>
      <c r="BP783" s="11"/>
      <c r="BQ783" s="11"/>
      <c r="BR783" s="11"/>
      <c r="BS783" s="11"/>
      <c r="BT783" s="11"/>
      <c r="BU783" s="11"/>
      <c r="BV783" s="11"/>
      <c r="BW783" s="11"/>
      <c r="BX783" s="11"/>
      <c r="BY783" s="11"/>
    </row>
    <row r="784" spans="1:77" ht="14.25" customHeight="1">
      <c r="A784" s="11"/>
      <c r="B784" s="11"/>
      <c r="C784" s="53"/>
      <c r="D784" s="16"/>
      <c r="E784" s="16"/>
      <c r="F784" s="16"/>
      <c r="G784" s="16"/>
      <c r="H784" s="11"/>
      <c r="I784" s="54"/>
      <c r="J784" s="54"/>
      <c r="K784" s="54"/>
      <c r="L784" s="54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  <c r="BN784" s="11"/>
      <c r="BO784" s="11"/>
      <c r="BP784" s="11"/>
      <c r="BQ784" s="11"/>
      <c r="BR784" s="11"/>
      <c r="BS784" s="11"/>
      <c r="BT784" s="11"/>
      <c r="BU784" s="11"/>
      <c r="BV784" s="11"/>
      <c r="BW784" s="11"/>
      <c r="BX784" s="11"/>
      <c r="BY784" s="11"/>
    </row>
    <row r="785" spans="1:77" ht="14.25" customHeight="1">
      <c r="A785" s="11"/>
      <c r="B785" s="11"/>
      <c r="C785" s="53"/>
      <c r="D785" s="16"/>
      <c r="E785" s="16"/>
      <c r="F785" s="16"/>
      <c r="G785" s="16"/>
      <c r="H785" s="11"/>
      <c r="I785" s="54"/>
      <c r="J785" s="54"/>
      <c r="K785" s="54"/>
      <c r="L785" s="54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  <c r="BN785" s="11"/>
      <c r="BO785" s="11"/>
      <c r="BP785" s="11"/>
      <c r="BQ785" s="11"/>
      <c r="BR785" s="11"/>
      <c r="BS785" s="11"/>
      <c r="BT785" s="11"/>
      <c r="BU785" s="11"/>
      <c r="BV785" s="11"/>
      <c r="BW785" s="11"/>
      <c r="BX785" s="11"/>
      <c r="BY785" s="11"/>
    </row>
    <row r="786" spans="1:77" ht="14.25" customHeight="1">
      <c r="A786" s="11"/>
      <c r="B786" s="11"/>
      <c r="C786" s="53"/>
      <c r="D786" s="16"/>
      <c r="E786" s="16"/>
      <c r="F786" s="16"/>
      <c r="G786" s="16"/>
      <c r="H786" s="11"/>
      <c r="I786" s="54"/>
      <c r="J786" s="54"/>
      <c r="K786" s="54"/>
      <c r="L786" s="54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  <c r="BN786" s="11"/>
      <c r="BO786" s="11"/>
      <c r="BP786" s="11"/>
      <c r="BQ786" s="11"/>
      <c r="BR786" s="11"/>
      <c r="BS786" s="11"/>
      <c r="BT786" s="11"/>
      <c r="BU786" s="11"/>
      <c r="BV786" s="11"/>
      <c r="BW786" s="11"/>
      <c r="BX786" s="11"/>
      <c r="BY786" s="11"/>
    </row>
    <row r="787" spans="1:77" ht="14.25" customHeight="1">
      <c r="A787" s="11"/>
      <c r="B787" s="11"/>
      <c r="C787" s="53"/>
      <c r="D787" s="16"/>
      <c r="E787" s="16"/>
      <c r="F787" s="16"/>
      <c r="G787" s="16"/>
      <c r="H787" s="11"/>
      <c r="I787" s="54"/>
      <c r="J787" s="54"/>
      <c r="K787" s="54"/>
      <c r="L787" s="54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  <c r="BN787" s="11"/>
      <c r="BO787" s="11"/>
      <c r="BP787" s="11"/>
      <c r="BQ787" s="11"/>
      <c r="BR787" s="11"/>
      <c r="BS787" s="11"/>
      <c r="BT787" s="11"/>
      <c r="BU787" s="11"/>
      <c r="BV787" s="11"/>
      <c r="BW787" s="11"/>
      <c r="BX787" s="11"/>
      <c r="BY787" s="11"/>
    </row>
    <row r="788" spans="1:77" ht="14.25" customHeight="1">
      <c r="A788" s="11"/>
      <c r="B788" s="11"/>
      <c r="C788" s="53"/>
      <c r="D788" s="16"/>
      <c r="E788" s="16"/>
      <c r="F788" s="16"/>
      <c r="G788" s="16"/>
      <c r="H788" s="11"/>
      <c r="I788" s="54"/>
      <c r="J788" s="54"/>
      <c r="K788" s="54"/>
      <c r="L788" s="54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  <c r="BN788" s="11"/>
      <c r="BO788" s="11"/>
      <c r="BP788" s="11"/>
      <c r="BQ788" s="11"/>
      <c r="BR788" s="11"/>
      <c r="BS788" s="11"/>
      <c r="BT788" s="11"/>
      <c r="BU788" s="11"/>
      <c r="BV788" s="11"/>
      <c r="BW788" s="11"/>
      <c r="BX788" s="11"/>
      <c r="BY788" s="11"/>
    </row>
    <row r="789" spans="1:77" ht="14.25" customHeight="1">
      <c r="A789" s="11"/>
      <c r="B789" s="11"/>
      <c r="C789" s="53"/>
      <c r="D789" s="16"/>
      <c r="E789" s="16"/>
      <c r="F789" s="16"/>
      <c r="G789" s="16"/>
      <c r="H789" s="11"/>
      <c r="I789" s="54"/>
      <c r="J789" s="54"/>
      <c r="K789" s="54"/>
      <c r="L789" s="54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  <c r="BN789" s="11"/>
      <c r="BO789" s="11"/>
      <c r="BP789" s="11"/>
      <c r="BQ789" s="11"/>
      <c r="BR789" s="11"/>
      <c r="BS789" s="11"/>
      <c r="BT789" s="11"/>
      <c r="BU789" s="11"/>
      <c r="BV789" s="11"/>
      <c r="BW789" s="11"/>
      <c r="BX789" s="11"/>
      <c r="BY789" s="11"/>
    </row>
    <row r="790" spans="1:77" ht="14.25" customHeight="1">
      <c r="A790" s="11"/>
      <c r="B790" s="11"/>
      <c r="C790" s="53"/>
      <c r="D790" s="16"/>
      <c r="E790" s="16"/>
      <c r="F790" s="16"/>
      <c r="G790" s="16"/>
      <c r="H790" s="11"/>
      <c r="I790" s="54"/>
      <c r="J790" s="54"/>
      <c r="K790" s="54"/>
      <c r="L790" s="54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  <c r="BN790" s="11"/>
      <c r="BO790" s="11"/>
      <c r="BP790" s="11"/>
      <c r="BQ790" s="11"/>
      <c r="BR790" s="11"/>
      <c r="BS790" s="11"/>
      <c r="BT790" s="11"/>
      <c r="BU790" s="11"/>
      <c r="BV790" s="11"/>
      <c r="BW790" s="11"/>
      <c r="BX790" s="11"/>
      <c r="BY790" s="11"/>
    </row>
    <row r="791" spans="1:77" ht="14.25" customHeight="1">
      <c r="A791" s="11"/>
      <c r="B791" s="11"/>
      <c r="C791" s="53"/>
      <c r="D791" s="16"/>
      <c r="E791" s="16"/>
      <c r="F791" s="16"/>
      <c r="G791" s="16"/>
      <c r="H791" s="11"/>
      <c r="I791" s="54"/>
      <c r="J791" s="54"/>
      <c r="K791" s="54"/>
      <c r="L791" s="54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  <c r="BN791" s="11"/>
      <c r="BO791" s="11"/>
      <c r="BP791" s="11"/>
      <c r="BQ791" s="11"/>
      <c r="BR791" s="11"/>
      <c r="BS791" s="11"/>
      <c r="BT791" s="11"/>
      <c r="BU791" s="11"/>
      <c r="BV791" s="11"/>
      <c r="BW791" s="11"/>
      <c r="BX791" s="11"/>
      <c r="BY791" s="11"/>
    </row>
    <row r="792" spans="1:77" ht="14.25" customHeight="1">
      <c r="A792" s="11"/>
      <c r="B792" s="11"/>
      <c r="C792" s="53"/>
      <c r="D792" s="16"/>
      <c r="E792" s="16"/>
      <c r="F792" s="16"/>
      <c r="G792" s="16"/>
      <c r="H792" s="11"/>
      <c r="I792" s="54"/>
      <c r="J792" s="54"/>
      <c r="K792" s="54"/>
      <c r="L792" s="54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  <c r="BN792" s="11"/>
      <c r="BO792" s="11"/>
      <c r="BP792" s="11"/>
      <c r="BQ792" s="11"/>
      <c r="BR792" s="11"/>
      <c r="BS792" s="11"/>
      <c r="BT792" s="11"/>
      <c r="BU792" s="11"/>
      <c r="BV792" s="11"/>
      <c r="BW792" s="11"/>
      <c r="BX792" s="11"/>
      <c r="BY792" s="11"/>
    </row>
    <row r="793" spans="1:77" ht="14.25" customHeight="1">
      <c r="A793" s="11"/>
      <c r="B793" s="11"/>
      <c r="C793" s="53"/>
      <c r="D793" s="16"/>
      <c r="E793" s="16"/>
      <c r="F793" s="16"/>
      <c r="G793" s="16"/>
      <c r="H793" s="11"/>
      <c r="I793" s="54"/>
      <c r="J793" s="54"/>
      <c r="K793" s="54"/>
      <c r="L793" s="54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  <c r="BN793" s="11"/>
      <c r="BO793" s="11"/>
      <c r="BP793" s="11"/>
      <c r="BQ793" s="11"/>
      <c r="BR793" s="11"/>
      <c r="BS793" s="11"/>
      <c r="BT793" s="11"/>
      <c r="BU793" s="11"/>
      <c r="BV793" s="11"/>
      <c r="BW793" s="11"/>
      <c r="BX793" s="11"/>
      <c r="BY793" s="11"/>
    </row>
    <row r="794" spans="1:77" ht="14.25" customHeight="1">
      <c r="A794" s="11"/>
      <c r="B794" s="11"/>
      <c r="C794" s="53"/>
      <c r="D794" s="16"/>
      <c r="E794" s="16"/>
      <c r="F794" s="16"/>
      <c r="G794" s="16"/>
      <c r="H794" s="11"/>
      <c r="I794" s="54"/>
      <c r="J794" s="54"/>
      <c r="K794" s="54"/>
      <c r="L794" s="54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  <c r="BN794" s="11"/>
      <c r="BO794" s="11"/>
      <c r="BP794" s="11"/>
      <c r="BQ794" s="11"/>
      <c r="BR794" s="11"/>
      <c r="BS794" s="11"/>
      <c r="BT794" s="11"/>
      <c r="BU794" s="11"/>
      <c r="BV794" s="11"/>
      <c r="BW794" s="11"/>
      <c r="BX794" s="11"/>
      <c r="BY794" s="11"/>
    </row>
    <row r="795" spans="1:77" ht="14.25" customHeight="1">
      <c r="A795" s="11"/>
      <c r="B795" s="11"/>
      <c r="C795" s="53"/>
      <c r="D795" s="16"/>
      <c r="E795" s="16"/>
      <c r="F795" s="16"/>
      <c r="G795" s="16"/>
      <c r="H795" s="11"/>
      <c r="I795" s="54"/>
      <c r="J795" s="54"/>
      <c r="K795" s="54"/>
      <c r="L795" s="54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  <c r="BN795" s="11"/>
      <c r="BO795" s="11"/>
      <c r="BP795" s="11"/>
      <c r="BQ795" s="11"/>
      <c r="BR795" s="11"/>
      <c r="BS795" s="11"/>
      <c r="BT795" s="11"/>
      <c r="BU795" s="11"/>
      <c r="BV795" s="11"/>
      <c r="BW795" s="11"/>
      <c r="BX795" s="11"/>
      <c r="BY795" s="11"/>
    </row>
    <row r="796" spans="1:77" ht="14.25" customHeight="1">
      <c r="A796" s="11"/>
      <c r="B796" s="11"/>
      <c r="C796" s="53"/>
      <c r="D796" s="16"/>
      <c r="E796" s="16"/>
      <c r="F796" s="16"/>
      <c r="G796" s="16"/>
      <c r="H796" s="11"/>
      <c r="I796" s="54"/>
      <c r="J796" s="54"/>
      <c r="K796" s="54"/>
      <c r="L796" s="54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  <c r="BN796" s="11"/>
      <c r="BO796" s="11"/>
      <c r="BP796" s="11"/>
      <c r="BQ796" s="11"/>
      <c r="BR796" s="11"/>
      <c r="BS796" s="11"/>
      <c r="BT796" s="11"/>
      <c r="BU796" s="11"/>
      <c r="BV796" s="11"/>
      <c r="BW796" s="11"/>
      <c r="BX796" s="11"/>
      <c r="BY796" s="11"/>
    </row>
    <row r="797" spans="1:77" ht="14.25" customHeight="1">
      <c r="A797" s="11"/>
      <c r="B797" s="11"/>
      <c r="C797" s="53"/>
      <c r="D797" s="16"/>
      <c r="E797" s="16"/>
      <c r="F797" s="16"/>
      <c r="G797" s="16"/>
      <c r="H797" s="11"/>
      <c r="I797" s="54"/>
      <c r="J797" s="54"/>
      <c r="K797" s="54"/>
      <c r="L797" s="54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  <c r="BN797" s="11"/>
      <c r="BO797" s="11"/>
      <c r="BP797" s="11"/>
      <c r="BQ797" s="11"/>
      <c r="BR797" s="11"/>
      <c r="BS797" s="11"/>
      <c r="BT797" s="11"/>
      <c r="BU797" s="11"/>
      <c r="BV797" s="11"/>
      <c r="BW797" s="11"/>
      <c r="BX797" s="11"/>
      <c r="BY797" s="11"/>
    </row>
    <row r="798" spans="1:77" ht="14.25" customHeight="1">
      <c r="A798" s="11"/>
      <c r="B798" s="11"/>
      <c r="C798" s="53"/>
      <c r="D798" s="16"/>
      <c r="E798" s="16"/>
      <c r="F798" s="16"/>
      <c r="G798" s="16"/>
      <c r="H798" s="11"/>
      <c r="I798" s="54"/>
      <c r="J798" s="54"/>
      <c r="K798" s="54"/>
      <c r="L798" s="54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  <c r="BN798" s="11"/>
      <c r="BO798" s="11"/>
      <c r="BP798" s="11"/>
      <c r="BQ798" s="11"/>
      <c r="BR798" s="11"/>
      <c r="BS798" s="11"/>
      <c r="BT798" s="11"/>
      <c r="BU798" s="11"/>
      <c r="BV798" s="11"/>
      <c r="BW798" s="11"/>
      <c r="BX798" s="11"/>
      <c r="BY798" s="11"/>
    </row>
    <row r="799" spans="1:77" ht="14.25" customHeight="1">
      <c r="A799" s="11"/>
      <c r="B799" s="11"/>
      <c r="C799" s="53"/>
      <c r="D799" s="16"/>
      <c r="E799" s="16"/>
      <c r="F799" s="16"/>
      <c r="G799" s="16"/>
      <c r="H799" s="11"/>
      <c r="I799" s="54"/>
      <c r="J799" s="54"/>
      <c r="K799" s="54"/>
      <c r="L799" s="54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  <c r="BN799" s="11"/>
      <c r="BO799" s="11"/>
      <c r="BP799" s="11"/>
      <c r="BQ799" s="11"/>
      <c r="BR799" s="11"/>
      <c r="BS799" s="11"/>
      <c r="BT799" s="11"/>
      <c r="BU799" s="11"/>
      <c r="BV799" s="11"/>
      <c r="BW799" s="11"/>
      <c r="BX799" s="11"/>
      <c r="BY799" s="11"/>
    </row>
    <row r="800" spans="1:77" ht="14.25" customHeight="1">
      <c r="A800" s="11"/>
      <c r="B800" s="11"/>
      <c r="C800" s="53"/>
      <c r="D800" s="16"/>
      <c r="E800" s="16"/>
      <c r="F800" s="16"/>
      <c r="G800" s="16"/>
      <c r="H800" s="11"/>
      <c r="I800" s="54"/>
      <c r="J800" s="54"/>
      <c r="K800" s="54"/>
      <c r="L800" s="54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  <c r="BN800" s="11"/>
      <c r="BO800" s="11"/>
      <c r="BP800" s="11"/>
      <c r="BQ800" s="11"/>
      <c r="BR800" s="11"/>
      <c r="BS800" s="11"/>
      <c r="BT800" s="11"/>
      <c r="BU800" s="11"/>
      <c r="BV800" s="11"/>
      <c r="BW800" s="11"/>
      <c r="BX800" s="11"/>
      <c r="BY800" s="11"/>
    </row>
    <row r="801" spans="1:77" ht="14.25" customHeight="1">
      <c r="A801" s="11"/>
      <c r="B801" s="11"/>
      <c r="C801" s="53"/>
      <c r="D801" s="16"/>
      <c r="E801" s="16"/>
      <c r="F801" s="16"/>
      <c r="G801" s="16"/>
      <c r="H801" s="11"/>
      <c r="I801" s="54"/>
      <c r="J801" s="54"/>
      <c r="K801" s="54"/>
      <c r="L801" s="54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  <c r="BN801" s="11"/>
      <c r="BO801" s="11"/>
      <c r="BP801" s="11"/>
      <c r="BQ801" s="11"/>
      <c r="BR801" s="11"/>
      <c r="BS801" s="11"/>
      <c r="BT801" s="11"/>
      <c r="BU801" s="11"/>
      <c r="BV801" s="11"/>
      <c r="BW801" s="11"/>
      <c r="BX801" s="11"/>
      <c r="BY801" s="11"/>
    </row>
    <row r="802" spans="1:77" ht="14.25" customHeight="1">
      <c r="A802" s="11"/>
      <c r="B802" s="11"/>
      <c r="C802" s="53"/>
      <c r="D802" s="16"/>
      <c r="E802" s="16"/>
      <c r="F802" s="16"/>
      <c r="G802" s="16"/>
      <c r="H802" s="11"/>
      <c r="I802" s="54"/>
      <c r="J802" s="54"/>
      <c r="K802" s="54"/>
      <c r="L802" s="54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  <c r="BN802" s="11"/>
      <c r="BO802" s="11"/>
      <c r="BP802" s="11"/>
      <c r="BQ802" s="11"/>
      <c r="BR802" s="11"/>
      <c r="BS802" s="11"/>
      <c r="BT802" s="11"/>
      <c r="BU802" s="11"/>
      <c r="BV802" s="11"/>
      <c r="BW802" s="11"/>
      <c r="BX802" s="11"/>
      <c r="BY802" s="11"/>
    </row>
    <row r="803" spans="1:77" ht="14.25" customHeight="1">
      <c r="A803" s="11"/>
      <c r="B803" s="11"/>
      <c r="C803" s="53"/>
      <c r="D803" s="16"/>
      <c r="E803" s="16"/>
      <c r="F803" s="16"/>
      <c r="G803" s="16"/>
      <c r="H803" s="11"/>
      <c r="I803" s="54"/>
      <c r="J803" s="54"/>
      <c r="K803" s="54"/>
      <c r="L803" s="54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  <c r="BN803" s="11"/>
      <c r="BO803" s="11"/>
      <c r="BP803" s="11"/>
      <c r="BQ803" s="11"/>
      <c r="BR803" s="11"/>
      <c r="BS803" s="11"/>
      <c r="BT803" s="11"/>
      <c r="BU803" s="11"/>
      <c r="BV803" s="11"/>
      <c r="BW803" s="11"/>
      <c r="BX803" s="11"/>
      <c r="BY803" s="11"/>
    </row>
    <row r="804" spans="1:77" ht="14.25" customHeight="1">
      <c r="A804" s="11"/>
      <c r="B804" s="11"/>
      <c r="C804" s="53"/>
      <c r="D804" s="16"/>
      <c r="E804" s="16"/>
      <c r="F804" s="16"/>
      <c r="G804" s="16"/>
      <c r="H804" s="11"/>
      <c r="I804" s="54"/>
      <c r="J804" s="54"/>
      <c r="K804" s="54"/>
      <c r="L804" s="54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  <c r="BN804" s="11"/>
      <c r="BO804" s="11"/>
      <c r="BP804" s="11"/>
      <c r="BQ804" s="11"/>
      <c r="BR804" s="11"/>
      <c r="BS804" s="11"/>
      <c r="BT804" s="11"/>
      <c r="BU804" s="11"/>
      <c r="BV804" s="11"/>
      <c r="BW804" s="11"/>
      <c r="BX804" s="11"/>
      <c r="BY804" s="11"/>
    </row>
    <row r="805" spans="1:77" ht="14.25" customHeight="1">
      <c r="A805" s="11"/>
      <c r="B805" s="11"/>
      <c r="C805" s="53"/>
      <c r="D805" s="16"/>
      <c r="E805" s="16"/>
      <c r="F805" s="16"/>
      <c r="G805" s="16"/>
      <c r="H805" s="11"/>
      <c r="I805" s="54"/>
      <c r="J805" s="54"/>
      <c r="K805" s="54"/>
      <c r="L805" s="54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  <c r="BN805" s="11"/>
      <c r="BO805" s="11"/>
      <c r="BP805" s="11"/>
      <c r="BQ805" s="11"/>
      <c r="BR805" s="11"/>
      <c r="BS805" s="11"/>
      <c r="BT805" s="11"/>
      <c r="BU805" s="11"/>
      <c r="BV805" s="11"/>
      <c r="BW805" s="11"/>
      <c r="BX805" s="11"/>
      <c r="BY805" s="11"/>
    </row>
    <row r="806" spans="1:77" ht="14.25" customHeight="1">
      <c r="A806" s="11"/>
      <c r="B806" s="11"/>
      <c r="C806" s="53"/>
      <c r="D806" s="16"/>
      <c r="E806" s="16"/>
      <c r="F806" s="16"/>
      <c r="G806" s="16"/>
      <c r="H806" s="11"/>
      <c r="I806" s="54"/>
      <c r="J806" s="54"/>
      <c r="K806" s="54"/>
      <c r="L806" s="54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  <c r="BN806" s="11"/>
      <c r="BO806" s="11"/>
      <c r="BP806" s="11"/>
      <c r="BQ806" s="11"/>
      <c r="BR806" s="11"/>
      <c r="BS806" s="11"/>
      <c r="BT806" s="11"/>
      <c r="BU806" s="11"/>
      <c r="BV806" s="11"/>
      <c r="BW806" s="11"/>
      <c r="BX806" s="11"/>
      <c r="BY806" s="11"/>
    </row>
    <row r="807" spans="1:77" ht="14.25" customHeight="1">
      <c r="A807" s="11"/>
      <c r="B807" s="11"/>
      <c r="C807" s="53"/>
      <c r="D807" s="16"/>
      <c r="E807" s="16"/>
      <c r="F807" s="16"/>
      <c r="G807" s="16"/>
      <c r="H807" s="11"/>
      <c r="I807" s="54"/>
      <c r="J807" s="54"/>
      <c r="K807" s="54"/>
      <c r="L807" s="54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  <c r="BN807" s="11"/>
      <c r="BO807" s="11"/>
      <c r="BP807" s="11"/>
      <c r="BQ807" s="11"/>
      <c r="BR807" s="11"/>
      <c r="BS807" s="11"/>
      <c r="BT807" s="11"/>
      <c r="BU807" s="11"/>
      <c r="BV807" s="11"/>
      <c r="BW807" s="11"/>
      <c r="BX807" s="11"/>
      <c r="BY807" s="11"/>
    </row>
    <row r="808" spans="1:77" ht="14.25" customHeight="1">
      <c r="A808" s="11"/>
      <c r="B808" s="11"/>
      <c r="C808" s="53"/>
      <c r="D808" s="16"/>
      <c r="E808" s="16"/>
      <c r="F808" s="16"/>
      <c r="G808" s="16"/>
      <c r="H808" s="11"/>
      <c r="I808" s="54"/>
      <c r="J808" s="54"/>
      <c r="K808" s="54"/>
      <c r="L808" s="54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  <c r="BN808" s="11"/>
      <c r="BO808" s="11"/>
      <c r="BP808" s="11"/>
      <c r="BQ808" s="11"/>
      <c r="BR808" s="11"/>
      <c r="BS808" s="11"/>
      <c r="BT808" s="11"/>
      <c r="BU808" s="11"/>
      <c r="BV808" s="11"/>
      <c r="BW808" s="11"/>
      <c r="BX808" s="11"/>
      <c r="BY808" s="11"/>
    </row>
    <row r="809" spans="1:77" ht="14.25" customHeight="1">
      <c r="A809" s="11"/>
      <c r="B809" s="11"/>
      <c r="C809" s="53"/>
      <c r="D809" s="16"/>
      <c r="E809" s="16"/>
      <c r="F809" s="16"/>
      <c r="G809" s="16"/>
      <c r="H809" s="11"/>
      <c r="I809" s="54"/>
      <c r="J809" s="54"/>
      <c r="K809" s="54"/>
      <c r="L809" s="54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  <c r="BN809" s="11"/>
      <c r="BO809" s="11"/>
      <c r="BP809" s="11"/>
      <c r="BQ809" s="11"/>
      <c r="BR809" s="11"/>
      <c r="BS809" s="11"/>
      <c r="BT809" s="11"/>
      <c r="BU809" s="11"/>
      <c r="BV809" s="11"/>
      <c r="BW809" s="11"/>
      <c r="BX809" s="11"/>
      <c r="BY809" s="11"/>
    </row>
    <row r="810" spans="1:77" ht="14.25" customHeight="1">
      <c r="A810" s="11"/>
      <c r="B810" s="11"/>
      <c r="C810" s="53"/>
      <c r="D810" s="16"/>
      <c r="E810" s="16"/>
      <c r="F810" s="16"/>
      <c r="G810" s="16"/>
      <c r="H810" s="11"/>
      <c r="I810" s="54"/>
      <c r="J810" s="54"/>
      <c r="K810" s="54"/>
      <c r="L810" s="54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  <c r="BN810" s="11"/>
      <c r="BO810" s="11"/>
      <c r="BP810" s="11"/>
      <c r="BQ810" s="11"/>
      <c r="BR810" s="11"/>
      <c r="BS810" s="11"/>
      <c r="BT810" s="11"/>
      <c r="BU810" s="11"/>
      <c r="BV810" s="11"/>
      <c r="BW810" s="11"/>
      <c r="BX810" s="11"/>
      <c r="BY810" s="11"/>
    </row>
    <row r="811" spans="1:77" ht="14.25" customHeight="1">
      <c r="A811" s="11"/>
      <c r="B811" s="11"/>
      <c r="C811" s="53"/>
      <c r="D811" s="16"/>
      <c r="E811" s="16"/>
      <c r="F811" s="16"/>
      <c r="G811" s="16"/>
      <c r="H811" s="11"/>
      <c r="I811" s="54"/>
      <c r="J811" s="54"/>
      <c r="K811" s="54"/>
      <c r="L811" s="54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  <c r="BN811" s="11"/>
      <c r="BO811" s="11"/>
      <c r="BP811" s="11"/>
      <c r="BQ811" s="11"/>
      <c r="BR811" s="11"/>
      <c r="BS811" s="11"/>
      <c r="BT811" s="11"/>
      <c r="BU811" s="11"/>
      <c r="BV811" s="11"/>
      <c r="BW811" s="11"/>
      <c r="BX811" s="11"/>
      <c r="BY811" s="11"/>
    </row>
    <row r="812" spans="1:77" ht="14.25" customHeight="1">
      <c r="A812" s="11"/>
      <c r="B812" s="11"/>
      <c r="C812" s="53"/>
      <c r="D812" s="16"/>
      <c r="E812" s="16"/>
      <c r="F812" s="16"/>
      <c r="G812" s="16"/>
      <c r="H812" s="11"/>
      <c r="I812" s="54"/>
      <c r="J812" s="54"/>
      <c r="K812" s="54"/>
      <c r="L812" s="54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  <c r="BN812" s="11"/>
      <c r="BO812" s="11"/>
      <c r="BP812" s="11"/>
      <c r="BQ812" s="11"/>
      <c r="BR812" s="11"/>
      <c r="BS812" s="11"/>
      <c r="BT812" s="11"/>
      <c r="BU812" s="11"/>
      <c r="BV812" s="11"/>
      <c r="BW812" s="11"/>
      <c r="BX812" s="11"/>
      <c r="BY812" s="11"/>
    </row>
    <row r="813" spans="1:77" ht="14.25" customHeight="1">
      <c r="A813" s="11"/>
      <c r="B813" s="11"/>
      <c r="C813" s="53"/>
      <c r="D813" s="16"/>
      <c r="E813" s="16"/>
      <c r="F813" s="16"/>
      <c r="G813" s="16"/>
      <c r="H813" s="11"/>
      <c r="I813" s="54"/>
      <c r="J813" s="54"/>
      <c r="K813" s="54"/>
      <c r="L813" s="54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  <c r="BN813" s="11"/>
      <c r="BO813" s="11"/>
      <c r="BP813" s="11"/>
      <c r="BQ813" s="11"/>
      <c r="BR813" s="11"/>
      <c r="BS813" s="11"/>
      <c r="BT813" s="11"/>
      <c r="BU813" s="11"/>
      <c r="BV813" s="11"/>
      <c r="BW813" s="11"/>
      <c r="BX813" s="11"/>
      <c r="BY813" s="11"/>
    </row>
    <row r="814" spans="1:77" ht="14.25" customHeight="1">
      <c r="A814" s="11"/>
      <c r="B814" s="11"/>
      <c r="C814" s="53"/>
      <c r="D814" s="16"/>
      <c r="E814" s="16"/>
      <c r="F814" s="16"/>
      <c r="G814" s="16"/>
      <c r="H814" s="11"/>
      <c r="I814" s="54"/>
      <c r="J814" s="54"/>
      <c r="K814" s="54"/>
      <c r="L814" s="54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  <c r="BN814" s="11"/>
      <c r="BO814" s="11"/>
      <c r="BP814" s="11"/>
      <c r="BQ814" s="11"/>
      <c r="BR814" s="11"/>
      <c r="BS814" s="11"/>
      <c r="BT814" s="11"/>
      <c r="BU814" s="11"/>
      <c r="BV814" s="11"/>
      <c r="BW814" s="11"/>
      <c r="BX814" s="11"/>
      <c r="BY814" s="11"/>
    </row>
    <row r="815" spans="1:77" ht="14.25" customHeight="1">
      <c r="A815" s="11"/>
      <c r="B815" s="11"/>
      <c r="C815" s="53"/>
      <c r="D815" s="16"/>
      <c r="E815" s="16"/>
      <c r="F815" s="16"/>
      <c r="G815" s="16"/>
      <c r="H815" s="11"/>
      <c r="I815" s="54"/>
      <c r="J815" s="54"/>
      <c r="K815" s="54"/>
      <c r="L815" s="54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  <c r="BN815" s="11"/>
      <c r="BO815" s="11"/>
      <c r="BP815" s="11"/>
      <c r="BQ815" s="11"/>
      <c r="BR815" s="11"/>
      <c r="BS815" s="11"/>
      <c r="BT815" s="11"/>
      <c r="BU815" s="11"/>
      <c r="BV815" s="11"/>
      <c r="BW815" s="11"/>
      <c r="BX815" s="11"/>
      <c r="BY815" s="11"/>
    </row>
    <row r="816" spans="1:77" ht="14.25" customHeight="1">
      <c r="A816" s="11"/>
      <c r="B816" s="11"/>
      <c r="C816" s="53"/>
      <c r="D816" s="16"/>
      <c r="E816" s="16"/>
      <c r="F816" s="16"/>
      <c r="G816" s="16"/>
      <c r="H816" s="11"/>
      <c r="I816" s="54"/>
      <c r="J816" s="54"/>
      <c r="K816" s="54"/>
      <c r="L816" s="54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  <c r="BN816" s="11"/>
      <c r="BO816" s="11"/>
      <c r="BP816" s="11"/>
      <c r="BQ816" s="11"/>
      <c r="BR816" s="11"/>
      <c r="BS816" s="11"/>
      <c r="BT816" s="11"/>
      <c r="BU816" s="11"/>
      <c r="BV816" s="11"/>
      <c r="BW816" s="11"/>
      <c r="BX816" s="11"/>
      <c r="BY816" s="11"/>
    </row>
    <row r="817" spans="1:77" ht="14.25" customHeight="1">
      <c r="A817" s="11"/>
      <c r="B817" s="11"/>
      <c r="C817" s="53"/>
      <c r="D817" s="16"/>
      <c r="E817" s="16"/>
      <c r="F817" s="16"/>
      <c r="G817" s="16"/>
      <c r="H817" s="11"/>
      <c r="I817" s="54"/>
      <c r="J817" s="54"/>
      <c r="K817" s="54"/>
      <c r="L817" s="54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  <c r="BN817" s="11"/>
      <c r="BO817" s="11"/>
      <c r="BP817" s="11"/>
      <c r="BQ817" s="11"/>
      <c r="BR817" s="11"/>
      <c r="BS817" s="11"/>
      <c r="BT817" s="11"/>
      <c r="BU817" s="11"/>
      <c r="BV817" s="11"/>
      <c r="BW817" s="11"/>
      <c r="BX817" s="11"/>
      <c r="BY817" s="11"/>
    </row>
    <row r="818" spans="1:77" ht="14.25" customHeight="1">
      <c r="A818" s="11"/>
      <c r="B818" s="11"/>
      <c r="C818" s="53"/>
      <c r="D818" s="16"/>
      <c r="E818" s="16"/>
      <c r="F818" s="16"/>
      <c r="G818" s="16"/>
      <c r="H818" s="11"/>
      <c r="I818" s="54"/>
      <c r="J818" s="54"/>
      <c r="K818" s="54"/>
      <c r="L818" s="54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  <c r="BN818" s="11"/>
      <c r="BO818" s="11"/>
      <c r="BP818" s="11"/>
      <c r="BQ818" s="11"/>
      <c r="BR818" s="11"/>
      <c r="BS818" s="11"/>
      <c r="BT818" s="11"/>
      <c r="BU818" s="11"/>
      <c r="BV818" s="11"/>
      <c r="BW818" s="11"/>
      <c r="BX818" s="11"/>
      <c r="BY818" s="11"/>
    </row>
    <row r="819" spans="1:77" ht="14.25" customHeight="1">
      <c r="A819" s="11"/>
      <c r="B819" s="11"/>
      <c r="C819" s="53"/>
      <c r="D819" s="16"/>
      <c r="E819" s="16"/>
      <c r="F819" s="16"/>
      <c r="G819" s="16"/>
      <c r="H819" s="11"/>
      <c r="I819" s="54"/>
      <c r="J819" s="54"/>
      <c r="K819" s="54"/>
      <c r="L819" s="54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  <c r="BN819" s="11"/>
      <c r="BO819" s="11"/>
      <c r="BP819" s="11"/>
      <c r="BQ819" s="11"/>
      <c r="BR819" s="11"/>
      <c r="BS819" s="11"/>
      <c r="BT819" s="11"/>
      <c r="BU819" s="11"/>
      <c r="BV819" s="11"/>
      <c r="BW819" s="11"/>
      <c r="BX819" s="11"/>
      <c r="BY819" s="11"/>
    </row>
    <row r="820" spans="1:77" ht="14.25" customHeight="1">
      <c r="A820" s="11"/>
      <c r="B820" s="11"/>
      <c r="C820" s="53"/>
      <c r="D820" s="16"/>
      <c r="E820" s="16"/>
      <c r="F820" s="16"/>
      <c r="G820" s="16"/>
      <c r="H820" s="11"/>
      <c r="I820" s="54"/>
      <c r="J820" s="54"/>
      <c r="K820" s="54"/>
      <c r="L820" s="54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  <c r="BN820" s="11"/>
      <c r="BO820" s="11"/>
      <c r="BP820" s="11"/>
      <c r="BQ820" s="11"/>
      <c r="BR820" s="11"/>
      <c r="BS820" s="11"/>
      <c r="BT820" s="11"/>
      <c r="BU820" s="11"/>
      <c r="BV820" s="11"/>
      <c r="BW820" s="11"/>
      <c r="BX820" s="11"/>
      <c r="BY820" s="11"/>
    </row>
    <row r="821" spans="1:77" ht="14.25" customHeight="1">
      <c r="A821" s="11"/>
      <c r="B821" s="11"/>
      <c r="C821" s="53"/>
      <c r="D821" s="16"/>
      <c r="E821" s="16"/>
      <c r="F821" s="16"/>
      <c r="G821" s="16"/>
      <c r="H821" s="11"/>
      <c r="I821" s="54"/>
      <c r="J821" s="54"/>
      <c r="K821" s="54"/>
      <c r="L821" s="54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  <c r="BN821" s="11"/>
      <c r="BO821" s="11"/>
      <c r="BP821" s="11"/>
      <c r="BQ821" s="11"/>
      <c r="BR821" s="11"/>
      <c r="BS821" s="11"/>
      <c r="BT821" s="11"/>
      <c r="BU821" s="11"/>
      <c r="BV821" s="11"/>
      <c r="BW821" s="11"/>
      <c r="BX821" s="11"/>
      <c r="BY821" s="11"/>
    </row>
    <row r="822" spans="1:77" ht="14.25" customHeight="1">
      <c r="A822" s="11"/>
      <c r="B822" s="11"/>
      <c r="C822" s="53"/>
      <c r="D822" s="16"/>
      <c r="E822" s="16"/>
      <c r="F822" s="16"/>
      <c r="G822" s="16"/>
      <c r="H822" s="11"/>
      <c r="I822" s="54"/>
      <c r="J822" s="54"/>
      <c r="K822" s="54"/>
      <c r="L822" s="54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  <c r="BN822" s="11"/>
      <c r="BO822" s="11"/>
      <c r="BP822" s="11"/>
      <c r="BQ822" s="11"/>
      <c r="BR822" s="11"/>
      <c r="BS822" s="11"/>
      <c r="BT822" s="11"/>
      <c r="BU822" s="11"/>
      <c r="BV822" s="11"/>
      <c r="BW822" s="11"/>
      <c r="BX822" s="11"/>
      <c r="BY822" s="11"/>
    </row>
    <row r="823" spans="1:77" ht="14.25" customHeight="1">
      <c r="A823" s="11"/>
      <c r="B823" s="11"/>
      <c r="C823" s="53"/>
      <c r="D823" s="16"/>
      <c r="E823" s="16"/>
      <c r="F823" s="16"/>
      <c r="G823" s="16"/>
      <c r="H823" s="11"/>
      <c r="I823" s="54"/>
      <c r="J823" s="54"/>
      <c r="K823" s="54"/>
      <c r="L823" s="54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  <c r="BN823" s="11"/>
      <c r="BO823" s="11"/>
      <c r="BP823" s="11"/>
      <c r="BQ823" s="11"/>
      <c r="BR823" s="11"/>
      <c r="BS823" s="11"/>
      <c r="BT823" s="11"/>
      <c r="BU823" s="11"/>
      <c r="BV823" s="11"/>
      <c r="BW823" s="11"/>
      <c r="BX823" s="11"/>
      <c r="BY823" s="11"/>
    </row>
    <row r="824" spans="1:77" ht="14.25" customHeight="1">
      <c r="A824" s="11"/>
      <c r="B824" s="11"/>
      <c r="C824" s="53"/>
      <c r="D824" s="16"/>
      <c r="E824" s="16"/>
      <c r="F824" s="16"/>
      <c r="G824" s="16"/>
      <c r="H824" s="11"/>
      <c r="I824" s="54"/>
      <c r="J824" s="54"/>
      <c r="K824" s="54"/>
      <c r="L824" s="54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  <c r="BN824" s="11"/>
      <c r="BO824" s="11"/>
      <c r="BP824" s="11"/>
      <c r="BQ824" s="11"/>
      <c r="BR824" s="11"/>
      <c r="BS824" s="11"/>
      <c r="BT824" s="11"/>
      <c r="BU824" s="11"/>
      <c r="BV824" s="11"/>
      <c r="BW824" s="11"/>
      <c r="BX824" s="11"/>
      <c r="BY824" s="11"/>
    </row>
    <row r="825" spans="1:77" ht="14.25" customHeight="1">
      <c r="A825" s="11"/>
      <c r="B825" s="11"/>
      <c r="C825" s="53"/>
      <c r="D825" s="16"/>
      <c r="E825" s="16"/>
      <c r="F825" s="16"/>
      <c r="G825" s="16"/>
      <c r="H825" s="11"/>
      <c r="I825" s="54"/>
      <c r="J825" s="54"/>
      <c r="K825" s="54"/>
      <c r="L825" s="54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  <c r="BN825" s="11"/>
      <c r="BO825" s="11"/>
      <c r="BP825" s="11"/>
      <c r="BQ825" s="11"/>
      <c r="BR825" s="11"/>
      <c r="BS825" s="11"/>
      <c r="BT825" s="11"/>
      <c r="BU825" s="11"/>
      <c r="BV825" s="11"/>
      <c r="BW825" s="11"/>
      <c r="BX825" s="11"/>
      <c r="BY825" s="11"/>
    </row>
    <row r="826" spans="1:77" ht="14.25" customHeight="1">
      <c r="A826" s="11"/>
      <c r="B826" s="11"/>
      <c r="C826" s="53"/>
      <c r="D826" s="16"/>
      <c r="E826" s="16"/>
      <c r="F826" s="16"/>
      <c r="G826" s="16"/>
      <c r="H826" s="11"/>
      <c r="I826" s="54"/>
      <c r="J826" s="54"/>
      <c r="K826" s="54"/>
      <c r="L826" s="54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  <c r="BN826" s="11"/>
      <c r="BO826" s="11"/>
      <c r="BP826" s="11"/>
      <c r="BQ826" s="11"/>
      <c r="BR826" s="11"/>
      <c r="BS826" s="11"/>
      <c r="BT826" s="11"/>
      <c r="BU826" s="11"/>
      <c r="BV826" s="11"/>
      <c r="BW826" s="11"/>
      <c r="BX826" s="11"/>
      <c r="BY826" s="11"/>
    </row>
    <row r="827" spans="1:77" ht="14.25" customHeight="1">
      <c r="A827" s="11"/>
      <c r="B827" s="11"/>
      <c r="C827" s="53"/>
      <c r="D827" s="16"/>
      <c r="E827" s="16"/>
      <c r="F827" s="16"/>
      <c r="G827" s="16"/>
      <c r="H827" s="11"/>
      <c r="I827" s="54"/>
      <c r="J827" s="54"/>
      <c r="K827" s="54"/>
      <c r="L827" s="54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  <c r="BN827" s="11"/>
      <c r="BO827" s="11"/>
      <c r="BP827" s="11"/>
      <c r="BQ827" s="11"/>
      <c r="BR827" s="11"/>
      <c r="BS827" s="11"/>
      <c r="BT827" s="11"/>
      <c r="BU827" s="11"/>
      <c r="BV827" s="11"/>
      <c r="BW827" s="11"/>
      <c r="BX827" s="11"/>
      <c r="BY827" s="11"/>
    </row>
    <row r="828" spans="1:77" ht="14.25" customHeight="1">
      <c r="A828" s="11"/>
      <c r="B828" s="11"/>
      <c r="C828" s="53"/>
      <c r="D828" s="16"/>
      <c r="E828" s="16"/>
      <c r="F828" s="16"/>
      <c r="G828" s="16"/>
      <c r="H828" s="11"/>
      <c r="I828" s="54"/>
      <c r="J828" s="54"/>
      <c r="K828" s="54"/>
      <c r="L828" s="54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  <c r="BN828" s="11"/>
      <c r="BO828" s="11"/>
      <c r="BP828" s="11"/>
      <c r="BQ828" s="11"/>
      <c r="BR828" s="11"/>
      <c r="BS828" s="11"/>
      <c r="BT828" s="11"/>
      <c r="BU828" s="11"/>
      <c r="BV828" s="11"/>
      <c r="BW828" s="11"/>
      <c r="BX828" s="11"/>
      <c r="BY828" s="11"/>
    </row>
    <row r="829" spans="1:77" ht="14.25" customHeight="1">
      <c r="A829" s="11"/>
      <c r="B829" s="11"/>
      <c r="C829" s="53"/>
      <c r="D829" s="16"/>
      <c r="E829" s="16"/>
      <c r="F829" s="16"/>
      <c r="G829" s="16"/>
      <c r="H829" s="11"/>
      <c r="I829" s="54"/>
      <c r="J829" s="54"/>
      <c r="K829" s="54"/>
      <c r="L829" s="54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  <c r="BN829" s="11"/>
      <c r="BO829" s="11"/>
      <c r="BP829" s="11"/>
      <c r="BQ829" s="11"/>
      <c r="BR829" s="11"/>
      <c r="BS829" s="11"/>
      <c r="BT829" s="11"/>
      <c r="BU829" s="11"/>
      <c r="BV829" s="11"/>
      <c r="BW829" s="11"/>
      <c r="BX829" s="11"/>
      <c r="BY829" s="11"/>
    </row>
    <row r="830" spans="1:77" ht="14.25" customHeight="1">
      <c r="A830" s="11"/>
      <c r="B830" s="11"/>
      <c r="C830" s="53"/>
      <c r="D830" s="16"/>
      <c r="E830" s="16"/>
      <c r="F830" s="16"/>
      <c r="G830" s="16"/>
      <c r="H830" s="11"/>
      <c r="I830" s="54"/>
      <c r="J830" s="54"/>
      <c r="K830" s="54"/>
      <c r="L830" s="54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  <c r="BN830" s="11"/>
      <c r="BO830" s="11"/>
      <c r="BP830" s="11"/>
      <c r="BQ830" s="11"/>
      <c r="BR830" s="11"/>
      <c r="BS830" s="11"/>
      <c r="BT830" s="11"/>
      <c r="BU830" s="11"/>
      <c r="BV830" s="11"/>
      <c r="BW830" s="11"/>
      <c r="BX830" s="11"/>
      <c r="BY830" s="11"/>
    </row>
    <row r="831" spans="1:77" ht="14.25" customHeight="1">
      <c r="A831" s="11"/>
      <c r="B831" s="11"/>
      <c r="C831" s="53"/>
      <c r="D831" s="16"/>
      <c r="E831" s="16"/>
      <c r="F831" s="16"/>
      <c r="G831" s="16"/>
      <c r="H831" s="11"/>
      <c r="I831" s="54"/>
      <c r="J831" s="54"/>
      <c r="K831" s="54"/>
      <c r="L831" s="54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  <c r="BN831" s="11"/>
      <c r="BO831" s="11"/>
      <c r="BP831" s="11"/>
      <c r="BQ831" s="11"/>
      <c r="BR831" s="11"/>
      <c r="BS831" s="11"/>
      <c r="BT831" s="11"/>
      <c r="BU831" s="11"/>
      <c r="BV831" s="11"/>
      <c r="BW831" s="11"/>
      <c r="BX831" s="11"/>
      <c r="BY831" s="11"/>
    </row>
    <row r="832" spans="1:77" ht="14.25" customHeight="1">
      <c r="A832" s="11"/>
      <c r="B832" s="11"/>
      <c r="C832" s="53"/>
      <c r="D832" s="16"/>
      <c r="E832" s="16"/>
      <c r="F832" s="16"/>
      <c r="G832" s="16"/>
      <c r="H832" s="11"/>
      <c r="I832" s="54"/>
      <c r="J832" s="54"/>
      <c r="K832" s="54"/>
      <c r="L832" s="54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  <c r="BN832" s="11"/>
      <c r="BO832" s="11"/>
      <c r="BP832" s="11"/>
      <c r="BQ832" s="11"/>
      <c r="BR832" s="11"/>
      <c r="BS832" s="11"/>
      <c r="BT832" s="11"/>
      <c r="BU832" s="11"/>
      <c r="BV832" s="11"/>
      <c r="BW832" s="11"/>
      <c r="BX832" s="11"/>
      <c r="BY832" s="11"/>
    </row>
    <row r="833" spans="1:77" ht="14.25" customHeight="1">
      <c r="A833" s="11"/>
      <c r="B833" s="11"/>
      <c r="C833" s="53"/>
      <c r="D833" s="16"/>
      <c r="E833" s="16"/>
      <c r="F833" s="16"/>
      <c r="G833" s="16"/>
      <c r="H833" s="11"/>
      <c r="I833" s="54"/>
      <c r="J833" s="54"/>
      <c r="K833" s="54"/>
      <c r="L833" s="54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  <c r="BN833" s="11"/>
      <c r="BO833" s="11"/>
      <c r="BP833" s="11"/>
      <c r="BQ833" s="11"/>
      <c r="BR833" s="11"/>
      <c r="BS833" s="11"/>
      <c r="BT833" s="11"/>
      <c r="BU833" s="11"/>
      <c r="BV833" s="11"/>
      <c r="BW833" s="11"/>
      <c r="BX833" s="11"/>
      <c r="BY833" s="11"/>
    </row>
    <row r="834" spans="1:77" ht="14.25" customHeight="1">
      <c r="A834" s="11"/>
      <c r="B834" s="11"/>
      <c r="C834" s="53"/>
      <c r="D834" s="16"/>
      <c r="E834" s="16"/>
      <c r="F834" s="16"/>
      <c r="G834" s="16"/>
      <c r="H834" s="11"/>
      <c r="I834" s="54"/>
      <c r="J834" s="54"/>
      <c r="K834" s="54"/>
      <c r="L834" s="54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</row>
    <row r="835" spans="1:77" ht="14.25" customHeight="1">
      <c r="A835" s="11"/>
      <c r="B835" s="11"/>
      <c r="C835" s="53"/>
      <c r="D835" s="16"/>
      <c r="E835" s="16"/>
      <c r="F835" s="16"/>
      <c r="G835" s="16"/>
      <c r="H835" s="11"/>
      <c r="I835" s="54"/>
      <c r="J835" s="54"/>
      <c r="K835" s="54"/>
      <c r="L835" s="54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</row>
    <row r="836" spans="1:77" ht="14.25" customHeight="1">
      <c r="A836" s="11"/>
      <c r="B836" s="11"/>
      <c r="C836" s="53"/>
      <c r="D836" s="16"/>
      <c r="E836" s="16"/>
      <c r="F836" s="16"/>
      <c r="G836" s="16"/>
      <c r="H836" s="11"/>
      <c r="I836" s="54"/>
      <c r="J836" s="54"/>
      <c r="K836" s="54"/>
      <c r="L836" s="54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</row>
    <row r="837" spans="1:77" ht="14.25" customHeight="1">
      <c r="A837" s="11"/>
      <c r="B837" s="11"/>
      <c r="C837" s="53"/>
      <c r="D837" s="16"/>
      <c r="E837" s="16"/>
      <c r="F837" s="16"/>
      <c r="G837" s="16"/>
      <c r="H837" s="11"/>
      <c r="I837" s="54"/>
      <c r="J837" s="54"/>
      <c r="K837" s="54"/>
      <c r="L837" s="54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</row>
    <row r="838" spans="1:77" ht="14.25" customHeight="1">
      <c r="A838" s="11"/>
      <c r="B838" s="11"/>
      <c r="C838" s="53"/>
      <c r="D838" s="16"/>
      <c r="E838" s="16"/>
      <c r="F838" s="16"/>
      <c r="G838" s="16"/>
      <c r="H838" s="11"/>
      <c r="I838" s="54"/>
      <c r="J838" s="54"/>
      <c r="K838" s="54"/>
      <c r="L838" s="54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</row>
    <row r="839" spans="1:77" ht="14.25" customHeight="1">
      <c r="A839" s="11"/>
      <c r="B839" s="11"/>
      <c r="C839" s="53"/>
      <c r="D839" s="16"/>
      <c r="E839" s="16"/>
      <c r="F839" s="16"/>
      <c r="G839" s="16"/>
      <c r="H839" s="11"/>
      <c r="I839" s="54"/>
      <c r="J839" s="54"/>
      <c r="K839" s="54"/>
      <c r="L839" s="54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  <c r="BN839" s="11"/>
      <c r="BO839" s="11"/>
      <c r="BP839" s="11"/>
      <c r="BQ839" s="11"/>
      <c r="BR839" s="11"/>
      <c r="BS839" s="11"/>
      <c r="BT839" s="11"/>
      <c r="BU839" s="11"/>
      <c r="BV839" s="11"/>
      <c r="BW839" s="11"/>
      <c r="BX839" s="11"/>
      <c r="BY839" s="11"/>
    </row>
    <row r="840" spans="1:77" ht="14.25" customHeight="1">
      <c r="A840" s="11"/>
      <c r="B840" s="11"/>
      <c r="C840" s="53"/>
      <c r="D840" s="16"/>
      <c r="E840" s="16"/>
      <c r="F840" s="16"/>
      <c r="G840" s="16"/>
      <c r="H840" s="11"/>
      <c r="I840" s="54"/>
      <c r="J840" s="54"/>
      <c r="K840" s="54"/>
      <c r="L840" s="54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  <c r="BN840" s="11"/>
      <c r="BO840" s="11"/>
      <c r="BP840" s="11"/>
      <c r="BQ840" s="11"/>
      <c r="BR840" s="11"/>
      <c r="BS840" s="11"/>
      <c r="BT840" s="11"/>
      <c r="BU840" s="11"/>
      <c r="BV840" s="11"/>
      <c r="BW840" s="11"/>
      <c r="BX840" s="11"/>
      <c r="BY840" s="11"/>
    </row>
    <row r="841" spans="1:77" ht="14.25" customHeight="1">
      <c r="A841" s="11"/>
      <c r="B841" s="11"/>
      <c r="C841" s="53"/>
      <c r="D841" s="16"/>
      <c r="E841" s="16"/>
      <c r="F841" s="16"/>
      <c r="G841" s="16"/>
      <c r="H841" s="11"/>
      <c r="I841" s="54"/>
      <c r="J841" s="54"/>
      <c r="K841" s="54"/>
      <c r="L841" s="54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  <c r="BN841" s="11"/>
      <c r="BO841" s="11"/>
      <c r="BP841" s="11"/>
      <c r="BQ841" s="11"/>
      <c r="BR841" s="11"/>
      <c r="BS841" s="11"/>
      <c r="BT841" s="11"/>
      <c r="BU841" s="11"/>
      <c r="BV841" s="11"/>
      <c r="BW841" s="11"/>
      <c r="BX841" s="11"/>
      <c r="BY841" s="11"/>
    </row>
    <row r="842" spans="1:77" ht="14.25" customHeight="1">
      <c r="A842" s="11"/>
      <c r="B842" s="11"/>
      <c r="C842" s="53"/>
      <c r="D842" s="16"/>
      <c r="E842" s="16"/>
      <c r="F842" s="16"/>
      <c r="G842" s="16"/>
      <c r="H842" s="11"/>
      <c r="I842" s="54"/>
      <c r="J842" s="54"/>
      <c r="K842" s="54"/>
      <c r="L842" s="54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  <c r="BN842" s="11"/>
      <c r="BO842" s="11"/>
      <c r="BP842" s="11"/>
      <c r="BQ842" s="11"/>
      <c r="BR842" s="11"/>
      <c r="BS842" s="11"/>
      <c r="BT842" s="11"/>
      <c r="BU842" s="11"/>
      <c r="BV842" s="11"/>
      <c r="BW842" s="11"/>
      <c r="BX842" s="11"/>
      <c r="BY842" s="11"/>
    </row>
    <row r="843" spans="1:77" ht="14.25" customHeight="1">
      <c r="A843" s="11"/>
      <c r="B843" s="11"/>
      <c r="C843" s="53"/>
      <c r="D843" s="16"/>
      <c r="E843" s="16"/>
      <c r="F843" s="16"/>
      <c r="G843" s="16"/>
      <c r="H843" s="11"/>
      <c r="I843" s="54"/>
      <c r="J843" s="54"/>
      <c r="K843" s="54"/>
      <c r="L843" s="54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  <c r="BN843" s="11"/>
      <c r="BO843" s="11"/>
      <c r="BP843" s="11"/>
      <c r="BQ843" s="11"/>
      <c r="BR843" s="11"/>
      <c r="BS843" s="11"/>
      <c r="BT843" s="11"/>
      <c r="BU843" s="11"/>
      <c r="BV843" s="11"/>
      <c r="BW843" s="11"/>
      <c r="BX843" s="11"/>
      <c r="BY843" s="11"/>
    </row>
    <row r="844" spans="1:77" ht="14.25" customHeight="1">
      <c r="A844" s="11"/>
      <c r="B844" s="11"/>
      <c r="C844" s="53"/>
      <c r="D844" s="16"/>
      <c r="E844" s="16"/>
      <c r="F844" s="16"/>
      <c r="G844" s="16"/>
      <c r="H844" s="11"/>
      <c r="I844" s="54"/>
      <c r="J844" s="54"/>
      <c r="K844" s="54"/>
      <c r="L844" s="54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  <c r="BN844" s="11"/>
      <c r="BO844" s="11"/>
      <c r="BP844" s="11"/>
      <c r="BQ844" s="11"/>
      <c r="BR844" s="11"/>
      <c r="BS844" s="11"/>
      <c r="BT844" s="11"/>
      <c r="BU844" s="11"/>
      <c r="BV844" s="11"/>
      <c r="BW844" s="11"/>
      <c r="BX844" s="11"/>
      <c r="BY844" s="11"/>
    </row>
    <row r="845" spans="1:77" ht="14.25" customHeight="1">
      <c r="A845" s="11"/>
      <c r="B845" s="11"/>
      <c r="C845" s="53"/>
      <c r="D845" s="16"/>
      <c r="E845" s="16"/>
      <c r="F845" s="16"/>
      <c r="G845" s="16"/>
      <c r="H845" s="11"/>
      <c r="I845" s="54"/>
      <c r="J845" s="54"/>
      <c r="K845" s="54"/>
      <c r="L845" s="54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  <c r="BN845" s="11"/>
      <c r="BO845" s="11"/>
      <c r="BP845" s="11"/>
      <c r="BQ845" s="11"/>
      <c r="BR845" s="11"/>
      <c r="BS845" s="11"/>
      <c r="BT845" s="11"/>
      <c r="BU845" s="11"/>
      <c r="BV845" s="11"/>
      <c r="BW845" s="11"/>
      <c r="BX845" s="11"/>
      <c r="BY845" s="11"/>
    </row>
    <row r="846" spans="1:77" ht="14.25" customHeight="1">
      <c r="A846" s="11"/>
      <c r="B846" s="11"/>
      <c r="C846" s="53"/>
      <c r="D846" s="16"/>
      <c r="E846" s="16"/>
      <c r="F846" s="16"/>
      <c r="G846" s="16"/>
      <c r="H846" s="11"/>
      <c r="I846" s="54"/>
      <c r="J846" s="54"/>
      <c r="K846" s="54"/>
      <c r="L846" s="54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  <c r="BN846" s="11"/>
      <c r="BO846" s="11"/>
      <c r="BP846" s="11"/>
      <c r="BQ846" s="11"/>
      <c r="BR846" s="11"/>
      <c r="BS846" s="11"/>
      <c r="BT846" s="11"/>
      <c r="BU846" s="11"/>
      <c r="BV846" s="11"/>
      <c r="BW846" s="11"/>
      <c r="BX846" s="11"/>
      <c r="BY846" s="11"/>
    </row>
    <row r="847" spans="1:77" ht="14.25" customHeight="1">
      <c r="A847" s="11"/>
      <c r="B847" s="11"/>
      <c r="C847" s="53"/>
      <c r="D847" s="16"/>
      <c r="E847" s="16"/>
      <c r="F847" s="16"/>
      <c r="G847" s="16"/>
      <c r="H847" s="11"/>
      <c r="I847" s="54"/>
      <c r="J847" s="54"/>
      <c r="K847" s="54"/>
      <c r="L847" s="54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  <c r="BN847" s="11"/>
      <c r="BO847" s="11"/>
      <c r="BP847" s="11"/>
      <c r="BQ847" s="11"/>
      <c r="BR847" s="11"/>
      <c r="BS847" s="11"/>
      <c r="BT847" s="11"/>
      <c r="BU847" s="11"/>
      <c r="BV847" s="11"/>
      <c r="BW847" s="11"/>
      <c r="BX847" s="11"/>
      <c r="BY847" s="11"/>
    </row>
    <row r="848" spans="1:77" ht="14.25" customHeight="1">
      <c r="A848" s="11"/>
      <c r="B848" s="11"/>
      <c r="C848" s="53"/>
      <c r="D848" s="16"/>
      <c r="E848" s="16"/>
      <c r="F848" s="16"/>
      <c r="G848" s="16"/>
      <c r="H848" s="11"/>
      <c r="I848" s="54"/>
      <c r="J848" s="54"/>
      <c r="K848" s="54"/>
      <c r="L848" s="54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  <c r="BN848" s="11"/>
      <c r="BO848" s="11"/>
      <c r="BP848" s="11"/>
      <c r="BQ848" s="11"/>
      <c r="BR848" s="11"/>
      <c r="BS848" s="11"/>
      <c r="BT848" s="11"/>
      <c r="BU848" s="11"/>
      <c r="BV848" s="11"/>
      <c r="BW848" s="11"/>
      <c r="BX848" s="11"/>
      <c r="BY848" s="11"/>
    </row>
    <row r="849" spans="1:77" ht="14.25" customHeight="1">
      <c r="A849" s="11"/>
      <c r="B849" s="11"/>
      <c r="C849" s="53"/>
      <c r="D849" s="16"/>
      <c r="E849" s="16"/>
      <c r="F849" s="16"/>
      <c r="G849" s="16"/>
      <c r="H849" s="11"/>
      <c r="I849" s="54"/>
      <c r="J849" s="54"/>
      <c r="K849" s="54"/>
      <c r="L849" s="54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  <c r="BN849" s="11"/>
      <c r="BO849" s="11"/>
      <c r="BP849" s="11"/>
      <c r="BQ849" s="11"/>
      <c r="BR849" s="11"/>
      <c r="BS849" s="11"/>
      <c r="BT849" s="11"/>
      <c r="BU849" s="11"/>
      <c r="BV849" s="11"/>
      <c r="BW849" s="11"/>
      <c r="BX849" s="11"/>
      <c r="BY849" s="11"/>
    </row>
    <row r="850" spans="1:77" ht="14.25" customHeight="1">
      <c r="A850" s="11"/>
      <c r="B850" s="11"/>
      <c r="C850" s="53"/>
      <c r="D850" s="16"/>
      <c r="E850" s="16"/>
      <c r="F850" s="16"/>
      <c r="G850" s="16"/>
      <c r="H850" s="11"/>
      <c r="I850" s="54"/>
      <c r="J850" s="54"/>
      <c r="K850" s="54"/>
      <c r="L850" s="54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  <c r="BN850" s="11"/>
      <c r="BO850" s="11"/>
      <c r="BP850" s="11"/>
      <c r="BQ850" s="11"/>
      <c r="BR850" s="11"/>
      <c r="BS850" s="11"/>
      <c r="BT850" s="11"/>
      <c r="BU850" s="11"/>
      <c r="BV850" s="11"/>
      <c r="BW850" s="11"/>
      <c r="BX850" s="11"/>
      <c r="BY850" s="11"/>
    </row>
    <row r="851" spans="1:77" ht="14.25" customHeight="1">
      <c r="A851" s="11"/>
      <c r="B851" s="11"/>
      <c r="C851" s="53"/>
      <c r="D851" s="16"/>
      <c r="E851" s="16"/>
      <c r="F851" s="16"/>
      <c r="G851" s="16"/>
      <c r="H851" s="11"/>
      <c r="I851" s="54"/>
      <c r="J851" s="54"/>
      <c r="K851" s="54"/>
      <c r="L851" s="54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  <c r="BN851" s="11"/>
      <c r="BO851" s="11"/>
      <c r="BP851" s="11"/>
      <c r="BQ851" s="11"/>
      <c r="BR851" s="11"/>
      <c r="BS851" s="11"/>
      <c r="BT851" s="11"/>
      <c r="BU851" s="11"/>
      <c r="BV851" s="11"/>
      <c r="BW851" s="11"/>
      <c r="BX851" s="11"/>
      <c r="BY851" s="11"/>
    </row>
    <row r="852" spans="1:77" ht="14.25" customHeight="1">
      <c r="A852" s="11"/>
      <c r="B852" s="11"/>
      <c r="C852" s="53"/>
      <c r="D852" s="16"/>
      <c r="E852" s="16"/>
      <c r="F852" s="16"/>
      <c r="G852" s="16"/>
      <c r="H852" s="11"/>
      <c r="I852" s="54"/>
      <c r="J852" s="54"/>
      <c r="K852" s="54"/>
      <c r="L852" s="54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  <c r="BN852" s="11"/>
      <c r="BO852" s="11"/>
      <c r="BP852" s="11"/>
      <c r="BQ852" s="11"/>
      <c r="BR852" s="11"/>
      <c r="BS852" s="11"/>
      <c r="BT852" s="11"/>
      <c r="BU852" s="11"/>
      <c r="BV852" s="11"/>
      <c r="BW852" s="11"/>
      <c r="BX852" s="11"/>
      <c r="BY852" s="11"/>
    </row>
    <row r="853" spans="1:77" ht="14.25" customHeight="1">
      <c r="A853" s="11"/>
      <c r="B853" s="11"/>
      <c r="C853" s="53"/>
      <c r="D853" s="16"/>
      <c r="E853" s="16"/>
      <c r="F853" s="16"/>
      <c r="G853" s="16"/>
      <c r="H853" s="11"/>
      <c r="I853" s="54"/>
      <c r="J853" s="54"/>
      <c r="K853" s="54"/>
      <c r="L853" s="54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  <c r="BN853" s="11"/>
      <c r="BO853" s="11"/>
      <c r="BP853" s="11"/>
      <c r="BQ853" s="11"/>
      <c r="BR853" s="11"/>
      <c r="BS853" s="11"/>
      <c r="BT853" s="11"/>
      <c r="BU853" s="11"/>
      <c r="BV853" s="11"/>
      <c r="BW853" s="11"/>
      <c r="BX853" s="11"/>
      <c r="BY853" s="11"/>
    </row>
    <row r="854" spans="1:77" ht="14.25" customHeight="1">
      <c r="A854" s="11"/>
      <c r="B854" s="11"/>
      <c r="C854" s="53"/>
      <c r="D854" s="16"/>
      <c r="E854" s="16"/>
      <c r="F854" s="16"/>
      <c r="G854" s="16"/>
      <c r="H854" s="11"/>
      <c r="I854" s="54"/>
      <c r="J854" s="54"/>
      <c r="K854" s="54"/>
      <c r="L854" s="54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  <c r="BN854" s="11"/>
      <c r="BO854" s="11"/>
      <c r="BP854" s="11"/>
      <c r="BQ854" s="11"/>
      <c r="BR854" s="11"/>
      <c r="BS854" s="11"/>
      <c r="BT854" s="11"/>
      <c r="BU854" s="11"/>
      <c r="BV854" s="11"/>
      <c r="BW854" s="11"/>
      <c r="BX854" s="11"/>
      <c r="BY854" s="11"/>
    </row>
    <row r="855" spans="1:77" ht="14.25" customHeight="1">
      <c r="A855" s="11"/>
      <c r="B855" s="11"/>
      <c r="C855" s="53"/>
      <c r="D855" s="16"/>
      <c r="E855" s="16"/>
      <c r="F855" s="16"/>
      <c r="G855" s="16"/>
      <c r="H855" s="11"/>
      <c r="I855" s="54"/>
      <c r="J855" s="54"/>
      <c r="K855" s="54"/>
      <c r="L855" s="54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  <c r="BN855" s="11"/>
      <c r="BO855" s="11"/>
      <c r="BP855" s="11"/>
      <c r="BQ855" s="11"/>
      <c r="BR855" s="11"/>
      <c r="BS855" s="11"/>
      <c r="BT855" s="11"/>
      <c r="BU855" s="11"/>
      <c r="BV855" s="11"/>
      <c r="BW855" s="11"/>
      <c r="BX855" s="11"/>
      <c r="BY855" s="11"/>
    </row>
    <row r="856" spans="1:77" ht="14.25" customHeight="1">
      <c r="A856" s="11"/>
      <c r="B856" s="11"/>
      <c r="C856" s="53"/>
      <c r="D856" s="16"/>
      <c r="E856" s="16"/>
      <c r="F856" s="16"/>
      <c r="G856" s="16"/>
      <c r="H856" s="11"/>
      <c r="I856" s="54"/>
      <c r="J856" s="54"/>
      <c r="K856" s="54"/>
      <c r="L856" s="54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  <c r="BN856" s="11"/>
      <c r="BO856" s="11"/>
      <c r="BP856" s="11"/>
      <c r="BQ856" s="11"/>
      <c r="BR856" s="11"/>
      <c r="BS856" s="11"/>
      <c r="BT856" s="11"/>
      <c r="BU856" s="11"/>
      <c r="BV856" s="11"/>
      <c r="BW856" s="11"/>
      <c r="BX856" s="11"/>
      <c r="BY856" s="11"/>
    </row>
    <row r="857" spans="1:77" ht="14.25" customHeight="1">
      <c r="A857" s="11"/>
      <c r="B857" s="11"/>
      <c r="C857" s="53"/>
      <c r="D857" s="16"/>
      <c r="E857" s="16"/>
      <c r="F857" s="16"/>
      <c r="G857" s="16"/>
      <c r="H857" s="11"/>
      <c r="I857" s="54"/>
      <c r="J857" s="54"/>
      <c r="K857" s="54"/>
      <c r="L857" s="54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  <c r="BN857" s="11"/>
      <c r="BO857" s="11"/>
      <c r="BP857" s="11"/>
      <c r="BQ857" s="11"/>
      <c r="BR857" s="11"/>
      <c r="BS857" s="11"/>
      <c r="BT857" s="11"/>
      <c r="BU857" s="11"/>
      <c r="BV857" s="11"/>
      <c r="BW857" s="11"/>
      <c r="BX857" s="11"/>
      <c r="BY857" s="11"/>
    </row>
    <row r="858" spans="1:77" ht="14.25" customHeight="1">
      <c r="A858" s="11"/>
      <c r="B858" s="11"/>
      <c r="C858" s="53"/>
      <c r="D858" s="16"/>
      <c r="E858" s="16"/>
      <c r="F858" s="16"/>
      <c r="G858" s="16"/>
      <c r="H858" s="11"/>
      <c r="I858" s="54"/>
      <c r="J858" s="54"/>
      <c r="K858" s="54"/>
      <c r="L858" s="54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  <c r="BN858" s="11"/>
      <c r="BO858" s="11"/>
      <c r="BP858" s="11"/>
      <c r="BQ858" s="11"/>
      <c r="BR858" s="11"/>
      <c r="BS858" s="11"/>
      <c r="BT858" s="11"/>
      <c r="BU858" s="11"/>
      <c r="BV858" s="11"/>
      <c r="BW858" s="11"/>
      <c r="BX858" s="11"/>
      <c r="BY858" s="11"/>
    </row>
    <row r="859" spans="1:77" ht="14.25" customHeight="1">
      <c r="A859" s="11"/>
      <c r="B859" s="11"/>
      <c r="C859" s="53"/>
      <c r="D859" s="16"/>
      <c r="E859" s="16"/>
      <c r="F859" s="16"/>
      <c r="G859" s="16"/>
      <c r="H859" s="11"/>
      <c r="I859" s="54"/>
      <c r="J859" s="54"/>
      <c r="K859" s="54"/>
      <c r="L859" s="54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  <c r="BN859" s="11"/>
      <c r="BO859" s="11"/>
      <c r="BP859" s="11"/>
      <c r="BQ859" s="11"/>
      <c r="BR859" s="11"/>
      <c r="BS859" s="11"/>
      <c r="BT859" s="11"/>
      <c r="BU859" s="11"/>
      <c r="BV859" s="11"/>
      <c r="BW859" s="11"/>
      <c r="BX859" s="11"/>
      <c r="BY859" s="11"/>
    </row>
    <row r="860" spans="1:77" ht="14.25" customHeight="1">
      <c r="A860" s="11"/>
      <c r="B860" s="11"/>
      <c r="C860" s="53"/>
      <c r="D860" s="16"/>
      <c r="E860" s="16"/>
      <c r="F860" s="16"/>
      <c r="G860" s="16"/>
      <c r="H860" s="11"/>
      <c r="I860" s="54"/>
      <c r="J860" s="54"/>
      <c r="K860" s="54"/>
      <c r="L860" s="54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  <c r="BN860" s="11"/>
      <c r="BO860" s="11"/>
      <c r="BP860" s="11"/>
      <c r="BQ860" s="11"/>
      <c r="BR860" s="11"/>
      <c r="BS860" s="11"/>
      <c r="BT860" s="11"/>
      <c r="BU860" s="11"/>
      <c r="BV860" s="11"/>
      <c r="BW860" s="11"/>
      <c r="BX860" s="11"/>
      <c r="BY860" s="11"/>
    </row>
    <row r="861" spans="1:77" ht="14.25" customHeight="1">
      <c r="A861" s="11"/>
      <c r="B861" s="11"/>
      <c r="C861" s="53"/>
      <c r="D861" s="16"/>
      <c r="E861" s="16"/>
      <c r="F861" s="16"/>
      <c r="G861" s="16"/>
      <c r="H861" s="11"/>
      <c r="I861" s="54"/>
      <c r="J861" s="54"/>
      <c r="K861" s="54"/>
      <c r="L861" s="54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  <c r="BN861" s="11"/>
      <c r="BO861" s="11"/>
      <c r="BP861" s="11"/>
      <c r="BQ861" s="11"/>
      <c r="BR861" s="11"/>
      <c r="BS861" s="11"/>
      <c r="BT861" s="11"/>
      <c r="BU861" s="11"/>
      <c r="BV861" s="11"/>
      <c r="BW861" s="11"/>
      <c r="BX861" s="11"/>
      <c r="BY861" s="11"/>
    </row>
    <row r="862" spans="1:77" ht="14.25" customHeight="1">
      <c r="A862" s="11"/>
      <c r="B862" s="11"/>
      <c r="C862" s="53"/>
      <c r="D862" s="16"/>
      <c r="E862" s="16"/>
      <c r="F862" s="16"/>
      <c r="G862" s="16"/>
      <c r="H862" s="11"/>
      <c r="I862" s="54"/>
      <c r="J862" s="54"/>
      <c r="K862" s="54"/>
      <c r="L862" s="54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  <c r="BN862" s="11"/>
      <c r="BO862" s="11"/>
      <c r="BP862" s="11"/>
      <c r="BQ862" s="11"/>
      <c r="BR862" s="11"/>
      <c r="BS862" s="11"/>
      <c r="BT862" s="11"/>
      <c r="BU862" s="11"/>
      <c r="BV862" s="11"/>
      <c r="BW862" s="11"/>
      <c r="BX862" s="11"/>
      <c r="BY862" s="11"/>
    </row>
    <row r="863" spans="1:77" ht="14.25" customHeight="1">
      <c r="A863" s="11"/>
      <c r="B863" s="11"/>
      <c r="C863" s="53"/>
      <c r="D863" s="16"/>
      <c r="E863" s="16"/>
      <c r="F863" s="16"/>
      <c r="G863" s="16"/>
      <c r="H863" s="11"/>
      <c r="I863" s="54"/>
      <c r="J863" s="54"/>
      <c r="K863" s="54"/>
      <c r="L863" s="54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  <c r="BN863" s="11"/>
      <c r="BO863" s="11"/>
      <c r="BP863" s="11"/>
      <c r="BQ863" s="11"/>
      <c r="BR863" s="11"/>
      <c r="BS863" s="11"/>
      <c r="BT863" s="11"/>
      <c r="BU863" s="11"/>
      <c r="BV863" s="11"/>
      <c r="BW863" s="11"/>
      <c r="BX863" s="11"/>
      <c r="BY863" s="11"/>
    </row>
    <row r="864" spans="1:77" ht="14.25" customHeight="1">
      <c r="A864" s="11"/>
      <c r="B864" s="11"/>
      <c r="C864" s="53"/>
      <c r="D864" s="16"/>
      <c r="E864" s="16"/>
      <c r="F864" s="16"/>
      <c r="G864" s="16"/>
      <c r="H864" s="11"/>
      <c r="I864" s="54"/>
      <c r="J864" s="54"/>
      <c r="K864" s="54"/>
      <c r="L864" s="54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  <c r="BN864" s="11"/>
      <c r="BO864" s="11"/>
      <c r="BP864" s="11"/>
      <c r="BQ864" s="11"/>
      <c r="BR864" s="11"/>
      <c r="BS864" s="11"/>
      <c r="BT864" s="11"/>
      <c r="BU864" s="11"/>
      <c r="BV864" s="11"/>
      <c r="BW864" s="11"/>
      <c r="BX864" s="11"/>
      <c r="BY864" s="11"/>
    </row>
    <row r="865" spans="1:77" ht="14.25" customHeight="1">
      <c r="A865" s="11"/>
      <c r="B865" s="11"/>
      <c r="C865" s="53"/>
      <c r="D865" s="16"/>
      <c r="E865" s="16"/>
      <c r="F865" s="16"/>
      <c r="G865" s="16"/>
      <c r="H865" s="11"/>
      <c r="I865" s="54"/>
      <c r="J865" s="54"/>
      <c r="K865" s="54"/>
      <c r="L865" s="54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  <c r="BN865" s="11"/>
      <c r="BO865" s="11"/>
      <c r="BP865" s="11"/>
      <c r="BQ865" s="11"/>
      <c r="BR865" s="11"/>
      <c r="BS865" s="11"/>
      <c r="BT865" s="11"/>
      <c r="BU865" s="11"/>
      <c r="BV865" s="11"/>
      <c r="BW865" s="11"/>
      <c r="BX865" s="11"/>
      <c r="BY865" s="11"/>
    </row>
    <row r="866" spans="1:77" ht="14.25" customHeight="1">
      <c r="A866" s="11"/>
      <c r="B866" s="11"/>
      <c r="C866" s="53"/>
      <c r="D866" s="16"/>
      <c r="E866" s="16"/>
      <c r="F866" s="16"/>
      <c r="G866" s="16"/>
      <c r="H866" s="11"/>
      <c r="I866" s="54"/>
      <c r="J866" s="54"/>
      <c r="K866" s="54"/>
      <c r="L866" s="54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  <c r="BN866" s="11"/>
      <c r="BO866" s="11"/>
      <c r="BP866" s="11"/>
      <c r="BQ866" s="11"/>
      <c r="BR866" s="11"/>
      <c r="BS866" s="11"/>
      <c r="BT866" s="11"/>
      <c r="BU866" s="11"/>
      <c r="BV866" s="11"/>
      <c r="BW866" s="11"/>
      <c r="BX866" s="11"/>
      <c r="BY866" s="11"/>
    </row>
    <row r="867" spans="1:77" ht="14.25" customHeight="1">
      <c r="A867" s="11"/>
      <c r="B867" s="11"/>
      <c r="C867" s="53"/>
      <c r="D867" s="16"/>
      <c r="E867" s="16"/>
      <c r="F867" s="16"/>
      <c r="G867" s="16"/>
      <c r="H867" s="11"/>
      <c r="I867" s="54"/>
      <c r="J867" s="54"/>
      <c r="K867" s="54"/>
      <c r="L867" s="54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  <c r="BN867" s="11"/>
      <c r="BO867" s="11"/>
      <c r="BP867" s="11"/>
      <c r="BQ867" s="11"/>
      <c r="BR867" s="11"/>
      <c r="BS867" s="11"/>
      <c r="BT867" s="11"/>
      <c r="BU867" s="11"/>
      <c r="BV867" s="11"/>
      <c r="BW867" s="11"/>
      <c r="BX867" s="11"/>
      <c r="BY867" s="11"/>
    </row>
    <row r="868" spans="1:77" ht="14.25" customHeight="1">
      <c r="A868" s="11"/>
      <c r="B868" s="11"/>
      <c r="C868" s="53"/>
      <c r="D868" s="16"/>
      <c r="E868" s="16"/>
      <c r="F868" s="16"/>
      <c r="G868" s="16"/>
      <c r="H868" s="11"/>
      <c r="I868" s="54"/>
      <c r="J868" s="54"/>
      <c r="K868" s="54"/>
      <c r="L868" s="54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  <c r="BN868" s="11"/>
      <c r="BO868" s="11"/>
      <c r="BP868" s="11"/>
      <c r="BQ868" s="11"/>
      <c r="BR868" s="11"/>
      <c r="BS868" s="11"/>
      <c r="BT868" s="11"/>
      <c r="BU868" s="11"/>
      <c r="BV868" s="11"/>
      <c r="BW868" s="11"/>
      <c r="BX868" s="11"/>
      <c r="BY868" s="11"/>
    </row>
    <row r="869" spans="1:77" ht="14.25" customHeight="1">
      <c r="A869" s="11"/>
      <c r="B869" s="11"/>
      <c r="C869" s="53"/>
      <c r="D869" s="16"/>
      <c r="E869" s="16"/>
      <c r="F869" s="16"/>
      <c r="G869" s="16"/>
      <c r="H869" s="11"/>
      <c r="I869" s="54"/>
      <c r="J869" s="54"/>
      <c r="K869" s="54"/>
      <c r="L869" s="54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  <c r="BN869" s="11"/>
      <c r="BO869" s="11"/>
      <c r="BP869" s="11"/>
      <c r="BQ869" s="11"/>
      <c r="BR869" s="11"/>
      <c r="BS869" s="11"/>
      <c r="BT869" s="11"/>
      <c r="BU869" s="11"/>
      <c r="BV869" s="11"/>
      <c r="BW869" s="11"/>
      <c r="BX869" s="11"/>
      <c r="BY869" s="11"/>
    </row>
    <row r="870" spans="1:77" ht="14.25" customHeight="1">
      <c r="A870" s="11"/>
      <c r="B870" s="11"/>
      <c r="C870" s="53"/>
      <c r="D870" s="16"/>
      <c r="E870" s="16"/>
      <c r="F870" s="16"/>
      <c r="G870" s="16"/>
      <c r="H870" s="11"/>
      <c r="I870" s="54"/>
      <c r="J870" s="54"/>
      <c r="K870" s="54"/>
      <c r="L870" s="54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  <c r="BN870" s="11"/>
      <c r="BO870" s="11"/>
      <c r="BP870" s="11"/>
      <c r="BQ870" s="11"/>
      <c r="BR870" s="11"/>
      <c r="BS870" s="11"/>
      <c r="BT870" s="11"/>
      <c r="BU870" s="11"/>
      <c r="BV870" s="11"/>
      <c r="BW870" s="11"/>
      <c r="BX870" s="11"/>
      <c r="BY870" s="11"/>
    </row>
    <row r="871" spans="1:77" ht="14.25" customHeight="1">
      <c r="A871" s="11"/>
      <c r="B871" s="11"/>
      <c r="C871" s="53"/>
      <c r="D871" s="16"/>
      <c r="E871" s="16"/>
      <c r="F871" s="16"/>
      <c r="G871" s="16"/>
      <c r="H871" s="11"/>
      <c r="I871" s="54"/>
      <c r="J871" s="54"/>
      <c r="K871" s="54"/>
      <c r="L871" s="54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  <c r="BN871" s="11"/>
      <c r="BO871" s="11"/>
      <c r="BP871" s="11"/>
      <c r="BQ871" s="11"/>
      <c r="BR871" s="11"/>
      <c r="BS871" s="11"/>
      <c r="BT871" s="11"/>
      <c r="BU871" s="11"/>
      <c r="BV871" s="11"/>
      <c r="BW871" s="11"/>
      <c r="BX871" s="11"/>
      <c r="BY871" s="11"/>
    </row>
    <row r="872" spans="1:77" ht="14.25" customHeight="1">
      <c r="A872" s="11"/>
      <c r="B872" s="11"/>
      <c r="C872" s="53"/>
      <c r="D872" s="16"/>
      <c r="E872" s="16"/>
      <c r="F872" s="16"/>
      <c r="G872" s="16"/>
      <c r="H872" s="11"/>
      <c r="I872" s="54"/>
      <c r="J872" s="54"/>
      <c r="K872" s="54"/>
      <c r="L872" s="54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  <c r="BN872" s="11"/>
      <c r="BO872" s="11"/>
      <c r="BP872" s="11"/>
      <c r="BQ872" s="11"/>
      <c r="BR872" s="11"/>
      <c r="BS872" s="11"/>
      <c r="BT872" s="11"/>
      <c r="BU872" s="11"/>
      <c r="BV872" s="11"/>
      <c r="BW872" s="11"/>
      <c r="BX872" s="11"/>
      <c r="BY872" s="11"/>
    </row>
    <row r="873" spans="1:77" ht="14.25" customHeight="1">
      <c r="A873" s="11"/>
      <c r="B873" s="11"/>
      <c r="C873" s="53"/>
      <c r="D873" s="16"/>
      <c r="E873" s="16"/>
      <c r="F873" s="16"/>
      <c r="G873" s="16"/>
      <c r="H873" s="11"/>
      <c r="I873" s="54"/>
      <c r="J873" s="54"/>
      <c r="K873" s="54"/>
      <c r="L873" s="54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  <c r="BN873" s="11"/>
      <c r="BO873" s="11"/>
      <c r="BP873" s="11"/>
      <c r="BQ873" s="11"/>
      <c r="BR873" s="11"/>
      <c r="BS873" s="11"/>
      <c r="BT873" s="11"/>
      <c r="BU873" s="11"/>
      <c r="BV873" s="11"/>
      <c r="BW873" s="11"/>
      <c r="BX873" s="11"/>
      <c r="BY873" s="11"/>
    </row>
    <row r="874" spans="1:77" ht="14.25" customHeight="1">
      <c r="A874" s="11"/>
      <c r="B874" s="11"/>
      <c r="C874" s="53"/>
      <c r="D874" s="16"/>
      <c r="E874" s="16"/>
      <c r="F874" s="16"/>
      <c r="G874" s="16"/>
      <c r="H874" s="11"/>
      <c r="I874" s="54"/>
      <c r="J874" s="54"/>
      <c r="K874" s="54"/>
      <c r="L874" s="54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  <c r="BN874" s="11"/>
      <c r="BO874" s="11"/>
      <c r="BP874" s="11"/>
      <c r="BQ874" s="11"/>
      <c r="BR874" s="11"/>
      <c r="BS874" s="11"/>
      <c r="BT874" s="11"/>
      <c r="BU874" s="11"/>
      <c r="BV874" s="11"/>
      <c r="BW874" s="11"/>
      <c r="BX874" s="11"/>
      <c r="BY874" s="11"/>
    </row>
    <row r="875" spans="1:77" ht="14.25" customHeight="1">
      <c r="A875" s="11"/>
      <c r="B875" s="11"/>
      <c r="C875" s="53"/>
      <c r="D875" s="16"/>
      <c r="E875" s="16"/>
      <c r="F875" s="16"/>
      <c r="G875" s="16"/>
      <c r="H875" s="11"/>
      <c r="I875" s="54"/>
      <c r="J875" s="54"/>
      <c r="K875" s="54"/>
      <c r="L875" s="54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  <c r="BN875" s="11"/>
      <c r="BO875" s="11"/>
      <c r="BP875" s="11"/>
      <c r="BQ875" s="11"/>
      <c r="BR875" s="11"/>
      <c r="BS875" s="11"/>
      <c r="BT875" s="11"/>
      <c r="BU875" s="11"/>
      <c r="BV875" s="11"/>
      <c r="BW875" s="11"/>
      <c r="BX875" s="11"/>
      <c r="BY875" s="11"/>
    </row>
    <row r="876" spans="1:77" ht="14.25" customHeight="1">
      <c r="A876" s="11"/>
      <c r="B876" s="11"/>
      <c r="C876" s="53"/>
      <c r="D876" s="16"/>
      <c r="E876" s="16"/>
      <c r="F876" s="16"/>
      <c r="G876" s="16"/>
      <c r="H876" s="11"/>
      <c r="I876" s="54"/>
      <c r="J876" s="54"/>
      <c r="K876" s="54"/>
      <c r="L876" s="54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  <c r="BN876" s="11"/>
      <c r="BO876" s="11"/>
      <c r="BP876" s="11"/>
      <c r="BQ876" s="11"/>
      <c r="BR876" s="11"/>
      <c r="BS876" s="11"/>
      <c r="BT876" s="11"/>
      <c r="BU876" s="11"/>
      <c r="BV876" s="11"/>
      <c r="BW876" s="11"/>
      <c r="BX876" s="11"/>
      <c r="BY876" s="11"/>
    </row>
    <row r="877" spans="1:77" ht="14.25" customHeight="1">
      <c r="A877" s="11"/>
      <c r="B877" s="11"/>
      <c r="C877" s="53"/>
      <c r="D877" s="16"/>
      <c r="E877" s="16"/>
      <c r="F877" s="16"/>
      <c r="G877" s="16"/>
      <c r="H877" s="11"/>
      <c r="I877" s="54"/>
      <c r="J877" s="54"/>
      <c r="K877" s="54"/>
      <c r="L877" s="54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  <c r="BN877" s="11"/>
      <c r="BO877" s="11"/>
      <c r="BP877" s="11"/>
      <c r="BQ877" s="11"/>
      <c r="BR877" s="11"/>
      <c r="BS877" s="11"/>
      <c r="BT877" s="11"/>
      <c r="BU877" s="11"/>
      <c r="BV877" s="11"/>
      <c r="BW877" s="11"/>
      <c r="BX877" s="11"/>
      <c r="BY877" s="11"/>
    </row>
    <row r="878" spans="1:77" ht="14.25" customHeight="1">
      <c r="A878" s="11"/>
      <c r="B878" s="11"/>
      <c r="C878" s="53"/>
      <c r="D878" s="16"/>
      <c r="E878" s="16"/>
      <c r="F878" s="16"/>
      <c r="G878" s="16"/>
      <c r="H878" s="11"/>
      <c r="I878" s="54"/>
      <c r="J878" s="54"/>
      <c r="K878" s="54"/>
      <c r="L878" s="54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  <c r="BN878" s="11"/>
      <c r="BO878" s="11"/>
      <c r="BP878" s="11"/>
      <c r="BQ878" s="11"/>
      <c r="BR878" s="11"/>
      <c r="BS878" s="11"/>
      <c r="BT878" s="11"/>
      <c r="BU878" s="11"/>
      <c r="BV878" s="11"/>
      <c r="BW878" s="11"/>
      <c r="BX878" s="11"/>
      <c r="BY878" s="11"/>
    </row>
    <row r="879" spans="1:77" ht="14.25" customHeight="1">
      <c r="A879" s="11"/>
      <c r="B879" s="11"/>
      <c r="C879" s="53"/>
      <c r="D879" s="16"/>
      <c r="E879" s="16"/>
      <c r="F879" s="16"/>
      <c r="G879" s="16"/>
      <c r="H879" s="11"/>
      <c r="I879" s="54"/>
      <c r="J879" s="54"/>
      <c r="K879" s="54"/>
      <c r="L879" s="54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  <c r="BN879" s="11"/>
      <c r="BO879" s="11"/>
      <c r="BP879" s="11"/>
      <c r="BQ879" s="11"/>
      <c r="BR879" s="11"/>
      <c r="BS879" s="11"/>
      <c r="BT879" s="11"/>
      <c r="BU879" s="11"/>
      <c r="BV879" s="11"/>
      <c r="BW879" s="11"/>
      <c r="BX879" s="11"/>
      <c r="BY879" s="11"/>
    </row>
    <row r="880" spans="1:77" ht="14.25" customHeight="1">
      <c r="A880" s="11"/>
      <c r="B880" s="11"/>
      <c r="C880" s="53"/>
      <c r="D880" s="16"/>
      <c r="E880" s="16"/>
      <c r="F880" s="16"/>
      <c r="G880" s="16"/>
      <c r="H880" s="11"/>
      <c r="I880" s="54"/>
      <c r="J880" s="54"/>
      <c r="K880" s="54"/>
      <c r="L880" s="54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  <c r="BN880" s="11"/>
      <c r="BO880" s="11"/>
      <c r="BP880" s="11"/>
      <c r="BQ880" s="11"/>
      <c r="BR880" s="11"/>
      <c r="BS880" s="11"/>
      <c r="BT880" s="11"/>
      <c r="BU880" s="11"/>
      <c r="BV880" s="11"/>
      <c r="BW880" s="11"/>
      <c r="BX880" s="11"/>
      <c r="BY880" s="11"/>
    </row>
    <row r="881" spans="1:77" ht="14.25" customHeight="1">
      <c r="A881" s="11"/>
      <c r="B881" s="11"/>
      <c r="C881" s="53"/>
      <c r="D881" s="16"/>
      <c r="E881" s="16"/>
      <c r="F881" s="16"/>
      <c r="G881" s="16"/>
      <c r="H881" s="11"/>
      <c r="I881" s="54"/>
      <c r="J881" s="54"/>
      <c r="K881" s="54"/>
      <c r="L881" s="54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  <c r="BN881" s="11"/>
      <c r="BO881" s="11"/>
      <c r="BP881" s="11"/>
      <c r="BQ881" s="11"/>
      <c r="BR881" s="11"/>
      <c r="BS881" s="11"/>
      <c r="BT881" s="11"/>
      <c r="BU881" s="11"/>
      <c r="BV881" s="11"/>
      <c r="BW881" s="11"/>
      <c r="BX881" s="11"/>
      <c r="BY881" s="11"/>
    </row>
    <row r="882" spans="1:77" ht="14.25" customHeight="1">
      <c r="A882" s="11"/>
      <c r="B882" s="11"/>
      <c r="C882" s="53"/>
      <c r="D882" s="16"/>
      <c r="E882" s="16"/>
      <c r="F882" s="16"/>
      <c r="G882" s="16"/>
      <c r="H882" s="11"/>
      <c r="I882" s="54"/>
      <c r="J882" s="54"/>
      <c r="K882" s="54"/>
      <c r="L882" s="54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  <c r="BN882" s="11"/>
      <c r="BO882" s="11"/>
      <c r="BP882" s="11"/>
      <c r="BQ882" s="11"/>
      <c r="BR882" s="11"/>
      <c r="BS882" s="11"/>
      <c r="BT882" s="11"/>
      <c r="BU882" s="11"/>
      <c r="BV882" s="11"/>
      <c r="BW882" s="11"/>
      <c r="BX882" s="11"/>
      <c r="BY882" s="11"/>
    </row>
    <row r="883" spans="1:77" ht="14.25" customHeight="1">
      <c r="A883" s="11"/>
      <c r="B883" s="11"/>
      <c r="C883" s="53"/>
      <c r="D883" s="16"/>
      <c r="E883" s="16"/>
      <c r="F883" s="16"/>
      <c r="G883" s="16"/>
      <c r="H883" s="11"/>
      <c r="I883" s="54"/>
      <c r="J883" s="54"/>
      <c r="K883" s="54"/>
      <c r="L883" s="54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  <c r="BN883" s="11"/>
      <c r="BO883" s="11"/>
      <c r="BP883" s="11"/>
      <c r="BQ883" s="11"/>
      <c r="BR883" s="11"/>
      <c r="BS883" s="11"/>
      <c r="BT883" s="11"/>
      <c r="BU883" s="11"/>
      <c r="BV883" s="11"/>
      <c r="BW883" s="11"/>
      <c r="BX883" s="11"/>
      <c r="BY883" s="11"/>
    </row>
    <row r="884" spans="1:77" ht="14.25" customHeight="1">
      <c r="A884" s="11"/>
      <c r="B884" s="11"/>
      <c r="C884" s="53"/>
      <c r="D884" s="16"/>
      <c r="E884" s="16"/>
      <c r="F884" s="16"/>
      <c r="G884" s="16"/>
      <c r="H884" s="11"/>
      <c r="I884" s="54"/>
      <c r="J884" s="54"/>
      <c r="K884" s="54"/>
      <c r="L884" s="54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  <c r="BN884" s="11"/>
      <c r="BO884" s="11"/>
      <c r="BP884" s="11"/>
      <c r="BQ884" s="11"/>
      <c r="BR884" s="11"/>
      <c r="BS884" s="11"/>
      <c r="BT884" s="11"/>
      <c r="BU884" s="11"/>
      <c r="BV884" s="11"/>
      <c r="BW884" s="11"/>
      <c r="BX884" s="11"/>
      <c r="BY884" s="11"/>
    </row>
    <row r="885" spans="1:77" ht="14.25" customHeight="1">
      <c r="A885" s="11"/>
      <c r="B885" s="11"/>
      <c r="C885" s="53"/>
      <c r="D885" s="16"/>
      <c r="E885" s="16"/>
      <c r="F885" s="16"/>
      <c r="G885" s="16"/>
      <c r="H885" s="11"/>
      <c r="I885" s="54"/>
      <c r="J885" s="54"/>
      <c r="K885" s="54"/>
      <c r="L885" s="54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  <c r="BN885" s="11"/>
      <c r="BO885" s="11"/>
      <c r="BP885" s="11"/>
      <c r="BQ885" s="11"/>
      <c r="BR885" s="11"/>
      <c r="BS885" s="11"/>
      <c r="BT885" s="11"/>
      <c r="BU885" s="11"/>
      <c r="BV885" s="11"/>
      <c r="BW885" s="11"/>
      <c r="BX885" s="11"/>
      <c r="BY885" s="11"/>
    </row>
    <row r="886" spans="1:77" ht="14.25" customHeight="1">
      <c r="A886" s="11"/>
      <c r="B886" s="11"/>
      <c r="C886" s="53"/>
      <c r="D886" s="16"/>
      <c r="E886" s="16"/>
      <c r="F886" s="16"/>
      <c r="G886" s="16"/>
      <c r="H886" s="11"/>
      <c r="I886" s="54"/>
      <c r="J886" s="54"/>
      <c r="K886" s="54"/>
      <c r="L886" s="54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  <c r="BN886" s="11"/>
      <c r="BO886" s="11"/>
      <c r="BP886" s="11"/>
      <c r="BQ886" s="11"/>
      <c r="BR886" s="11"/>
      <c r="BS886" s="11"/>
      <c r="BT886" s="11"/>
      <c r="BU886" s="11"/>
      <c r="BV886" s="11"/>
      <c r="BW886" s="11"/>
      <c r="BX886" s="11"/>
      <c r="BY886" s="11"/>
    </row>
    <row r="887" spans="1:77" ht="14.25" customHeight="1">
      <c r="A887" s="11"/>
      <c r="B887" s="11"/>
      <c r="C887" s="53"/>
      <c r="D887" s="16"/>
      <c r="E887" s="16"/>
      <c r="F887" s="16"/>
      <c r="G887" s="16"/>
      <c r="H887" s="11"/>
      <c r="I887" s="54"/>
      <c r="J887" s="54"/>
      <c r="K887" s="54"/>
      <c r="L887" s="54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  <c r="BN887" s="11"/>
      <c r="BO887" s="11"/>
      <c r="BP887" s="11"/>
      <c r="BQ887" s="11"/>
      <c r="BR887" s="11"/>
      <c r="BS887" s="11"/>
      <c r="BT887" s="11"/>
      <c r="BU887" s="11"/>
      <c r="BV887" s="11"/>
      <c r="BW887" s="11"/>
      <c r="BX887" s="11"/>
      <c r="BY887" s="11"/>
    </row>
    <row r="888" spans="1:77" ht="14.25" customHeight="1">
      <c r="A888" s="11"/>
      <c r="B888" s="11"/>
      <c r="C888" s="53"/>
      <c r="D888" s="16"/>
      <c r="E888" s="16"/>
      <c r="F888" s="16"/>
      <c r="G888" s="16"/>
      <c r="H888" s="11"/>
      <c r="I888" s="54"/>
      <c r="J888" s="54"/>
      <c r="K888" s="54"/>
      <c r="L888" s="54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  <c r="BN888" s="11"/>
      <c r="BO888" s="11"/>
      <c r="BP888" s="11"/>
      <c r="BQ888" s="11"/>
      <c r="BR888" s="11"/>
      <c r="BS888" s="11"/>
      <c r="BT888" s="11"/>
      <c r="BU888" s="11"/>
      <c r="BV888" s="11"/>
      <c r="BW888" s="11"/>
      <c r="BX888" s="11"/>
      <c r="BY888" s="11"/>
    </row>
    <row r="889" spans="1:77" ht="14.25" customHeight="1">
      <c r="A889" s="11"/>
      <c r="B889" s="11"/>
      <c r="C889" s="53"/>
      <c r="D889" s="16"/>
      <c r="E889" s="16"/>
      <c r="F889" s="16"/>
      <c r="G889" s="16"/>
      <c r="H889" s="11"/>
      <c r="I889" s="54"/>
      <c r="J889" s="54"/>
      <c r="K889" s="54"/>
      <c r="L889" s="54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  <c r="BN889" s="11"/>
      <c r="BO889" s="11"/>
      <c r="BP889" s="11"/>
      <c r="BQ889" s="11"/>
      <c r="BR889" s="11"/>
      <c r="BS889" s="11"/>
      <c r="BT889" s="11"/>
      <c r="BU889" s="11"/>
      <c r="BV889" s="11"/>
      <c r="BW889" s="11"/>
      <c r="BX889" s="11"/>
      <c r="BY889" s="11"/>
    </row>
    <row r="890" spans="1:77" ht="14.25" customHeight="1">
      <c r="A890" s="11"/>
      <c r="B890" s="11"/>
      <c r="C890" s="53"/>
      <c r="D890" s="16"/>
      <c r="E890" s="16"/>
      <c r="F890" s="16"/>
      <c r="G890" s="16"/>
      <c r="H890" s="11"/>
      <c r="I890" s="54"/>
      <c r="J890" s="54"/>
      <c r="K890" s="54"/>
      <c r="L890" s="54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  <c r="BN890" s="11"/>
      <c r="BO890" s="11"/>
      <c r="BP890" s="11"/>
      <c r="BQ890" s="11"/>
      <c r="BR890" s="11"/>
      <c r="BS890" s="11"/>
      <c r="BT890" s="11"/>
      <c r="BU890" s="11"/>
      <c r="BV890" s="11"/>
      <c r="BW890" s="11"/>
      <c r="BX890" s="11"/>
      <c r="BY890" s="11"/>
    </row>
    <row r="891" spans="1:77" ht="14.25" customHeight="1">
      <c r="A891" s="11"/>
      <c r="B891" s="11"/>
      <c r="C891" s="53"/>
      <c r="D891" s="16"/>
      <c r="E891" s="16"/>
      <c r="F891" s="16"/>
      <c r="G891" s="16"/>
      <c r="H891" s="11"/>
      <c r="I891" s="54"/>
      <c r="J891" s="54"/>
      <c r="K891" s="54"/>
      <c r="L891" s="54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  <c r="BN891" s="11"/>
      <c r="BO891" s="11"/>
      <c r="BP891" s="11"/>
      <c r="BQ891" s="11"/>
      <c r="BR891" s="11"/>
      <c r="BS891" s="11"/>
      <c r="BT891" s="11"/>
      <c r="BU891" s="11"/>
      <c r="BV891" s="11"/>
      <c r="BW891" s="11"/>
      <c r="BX891" s="11"/>
      <c r="BY891" s="11"/>
    </row>
    <row r="892" spans="1:77" ht="14.25" customHeight="1">
      <c r="A892" s="11"/>
      <c r="B892" s="11"/>
      <c r="C892" s="53"/>
      <c r="D892" s="16"/>
      <c r="E892" s="16"/>
      <c r="F892" s="16"/>
      <c r="G892" s="16"/>
      <c r="H892" s="11"/>
      <c r="I892" s="54"/>
      <c r="J892" s="54"/>
      <c r="K892" s="54"/>
      <c r="L892" s="54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  <c r="BN892" s="11"/>
      <c r="BO892" s="11"/>
      <c r="BP892" s="11"/>
      <c r="BQ892" s="11"/>
      <c r="BR892" s="11"/>
      <c r="BS892" s="11"/>
      <c r="BT892" s="11"/>
      <c r="BU892" s="11"/>
      <c r="BV892" s="11"/>
      <c r="BW892" s="11"/>
      <c r="BX892" s="11"/>
      <c r="BY892" s="11"/>
    </row>
    <row r="893" spans="1:77" ht="14.25" customHeight="1">
      <c r="A893" s="11"/>
      <c r="B893" s="11"/>
      <c r="C893" s="53"/>
      <c r="D893" s="16"/>
      <c r="E893" s="16"/>
      <c r="F893" s="16"/>
      <c r="G893" s="16"/>
      <c r="H893" s="11"/>
      <c r="I893" s="54"/>
      <c r="J893" s="54"/>
      <c r="K893" s="54"/>
      <c r="L893" s="54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  <c r="BN893" s="11"/>
      <c r="BO893" s="11"/>
      <c r="BP893" s="11"/>
      <c r="BQ893" s="11"/>
      <c r="BR893" s="11"/>
      <c r="BS893" s="11"/>
      <c r="BT893" s="11"/>
      <c r="BU893" s="11"/>
      <c r="BV893" s="11"/>
      <c r="BW893" s="11"/>
      <c r="BX893" s="11"/>
      <c r="BY893" s="11"/>
    </row>
    <row r="894" spans="1:77" ht="14.25" customHeight="1">
      <c r="A894" s="11"/>
      <c r="B894" s="11"/>
      <c r="C894" s="53"/>
      <c r="D894" s="16"/>
      <c r="E894" s="16"/>
      <c r="F894" s="16"/>
      <c r="G894" s="16"/>
      <c r="H894" s="11"/>
      <c r="I894" s="54"/>
      <c r="J894" s="54"/>
      <c r="K894" s="54"/>
      <c r="L894" s="54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  <c r="BN894" s="11"/>
      <c r="BO894" s="11"/>
      <c r="BP894" s="11"/>
      <c r="BQ894" s="11"/>
      <c r="BR894" s="11"/>
      <c r="BS894" s="11"/>
      <c r="BT894" s="11"/>
      <c r="BU894" s="11"/>
      <c r="BV894" s="11"/>
      <c r="BW894" s="11"/>
      <c r="BX894" s="11"/>
      <c r="BY894" s="11"/>
    </row>
    <row r="895" spans="1:77" ht="14.25" customHeight="1">
      <c r="A895" s="11"/>
      <c r="B895" s="11"/>
      <c r="C895" s="53"/>
      <c r="D895" s="16"/>
      <c r="E895" s="16"/>
      <c r="F895" s="16"/>
      <c r="G895" s="16"/>
      <c r="H895" s="11"/>
      <c r="I895" s="54"/>
      <c r="J895" s="54"/>
      <c r="K895" s="54"/>
      <c r="L895" s="54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  <c r="BN895" s="11"/>
      <c r="BO895" s="11"/>
      <c r="BP895" s="11"/>
      <c r="BQ895" s="11"/>
      <c r="BR895" s="11"/>
      <c r="BS895" s="11"/>
      <c r="BT895" s="11"/>
      <c r="BU895" s="11"/>
      <c r="BV895" s="11"/>
      <c r="BW895" s="11"/>
      <c r="BX895" s="11"/>
      <c r="BY895" s="11"/>
    </row>
    <row r="896" spans="1:77" ht="14.25" customHeight="1">
      <c r="A896" s="11"/>
      <c r="B896" s="11"/>
      <c r="C896" s="53"/>
      <c r="D896" s="16"/>
      <c r="E896" s="16"/>
      <c r="F896" s="16"/>
      <c r="G896" s="16"/>
      <c r="H896" s="11"/>
      <c r="I896" s="54"/>
      <c r="J896" s="54"/>
      <c r="K896" s="54"/>
      <c r="L896" s="54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  <c r="BN896" s="11"/>
      <c r="BO896" s="11"/>
      <c r="BP896" s="11"/>
      <c r="BQ896" s="11"/>
      <c r="BR896" s="11"/>
      <c r="BS896" s="11"/>
      <c r="BT896" s="11"/>
      <c r="BU896" s="11"/>
      <c r="BV896" s="11"/>
      <c r="BW896" s="11"/>
      <c r="BX896" s="11"/>
      <c r="BY896" s="11"/>
    </row>
    <row r="897" spans="1:77" ht="14.25" customHeight="1">
      <c r="A897" s="11"/>
      <c r="B897" s="11"/>
      <c r="C897" s="53"/>
      <c r="D897" s="16"/>
      <c r="E897" s="16"/>
      <c r="F897" s="16"/>
      <c r="G897" s="16"/>
      <c r="H897" s="11"/>
      <c r="I897" s="54"/>
      <c r="J897" s="54"/>
      <c r="K897" s="54"/>
      <c r="L897" s="54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  <c r="BN897" s="11"/>
      <c r="BO897" s="11"/>
      <c r="BP897" s="11"/>
      <c r="BQ897" s="11"/>
      <c r="BR897" s="11"/>
      <c r="BS897" s="11"/>
      <c r="BT897" s="11"/>
      <c r="BU897" s="11"/>
      <c r="BV897" s="11"/>
      <c r="BW897" s="11"/>
      <c r="BX897" s="11"/>
      <c r="BY897" s="11"/>
    </row>
    <row r="898" spans="1:77" ht="14.25" customHeight="1">
      <c r="A898" s="11"/>
      <c r="B898" s="11"/>
      <c r="C898" s="53"/>
      <c r="D898" s="16"/>
      <c r="E898" s="16"/>
      <c r="F898" s="16"/>
      <c r="G898" s="16"/>
      <c r="H898" s="11"/>
      <c r="I898" s="54"/>
      <c r="J898" s="54"/>
      <c r="K898" s="54"/>
      <c r="L898" s="54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  <c r="BN898" s="11"/>
      <c r="BO898" s="11"/>
      <c r="BP898" s="11"/>
      <c r="BQ898" s="11"/>
      <c r="BR898" s="11"/>
      <c r="BS898" s="11"/>
      <c r="BT898" s="11"/>
      <c r="BU898" s="11"/>
      <c r="BV898" s="11"/>
      <c r="BW898" s="11"/>
      <c r="BX898" s="11"/>
      <c r="BY898" s="11"/>
    </row>
    <row r="899" spans="1:77" ht="14.25" customHeight="1">
      <c r="A899" s="11"/>
      <c r="B899" s="11"/>
      <c r="C899" s="53"/>
      <c r="D899" s="16"/>
      <c r="E899" s="16"/>
      <c r="F899" s="16"/>
      <c r="G899" s="16"/>
      <c r="H899" s="11"/>
      <c r="I899" s="54"/>
      <c r="J899" s="54"/>
      <c r="K899" s="54"/>
      <c r="L899" s="54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  <c r="BN899" s="11"/>
      <c r="BO899" s="11"/>
      <c r="BP899" s="11"/>
      <c r="BQ899" s="11"/>
      <c r="BR899" s="11"/>
      <c r="BS899" s="11"/>
      <c r="BT899" s="11"/>
      <c r="BU899" s="11"/>
      <c r="BV899" s="11"/>
      <c r="BW899" s="11"/>
      <c r="BX899" s="11"/>
      <c r="BY899" s="11"/>
    </row>
    <row r="900" spans="1:77" ht="14.25" customHeight="1">
      <c r="A900" s="11"/>
      <c r="B900" s="11"/>
      <c r="C900" s="53"/>
      <c r="D900" s="16"/>
      <c r="E900" s="16"/>
      <c r="F900" s="16"/>
      <c r="G900" s="16"/>
      <c r="H900" s="11"/>
      <c r="I900" s="54"/>
      <c r="J900" s="54"/>
      <c r="K900" s="54"/>
      <c r="L900" s="54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  <c r="BN900" s="11"/>
      <c r="BO900" s="11"/>
      <c r="BP900" s="11"/>
      <c r="BQ900" s="11"/>
      <c r="BR900" s="11"/>
      <c r="BS900" s="11"/>
      <c r="BT900" s="11"/>
      <c r="BU900" s="11"/>
      <c r="BV900" s="11"/>
      <c r="BW900" s="11"/>
      <c r="BX900" s="11"/>
      <c r="BY900" s="11"/>
    </row>
    <row r="901" spans="1:77" ht="14.25" customHeight="1">
      <c r="A901" s="11"/>
      <c r="B901" s="11"/>
      <c r="C901" s="53"/>
      <c r="D901" s="16"/>
      <c r="E901" s="16"/>
      <c r="F901" s="16"/>
      <c r="G901" s="16"/>
      <c r="H901" s="11"/>
      <c r="I901" s="54"/>
      <c r="J901" s="54"/>
      <c r="K901" s="54"/>
      <c r="L901" s="54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  <c r="BN901" s="11"/>
      <c r="BO901" s="11"/>
      <c r="BP901" s="11"/>
      <c r="BQ901" s="11"/>
      <c r="BR901" s="11"/>
      <c r="BS901" s="11"/>
      <c r="BT901" s="11"/>
      <c r="BU901" s="11"/>
      <c r="BV901" s="11"/>
      <c r="BW901" s="11"/>
      <c r="BX901" s="11"/>
      <c r="BY901" s="11"/>
    </row>
    <row r="902" spans="1:77" ht="14.25" customHeight="1">
      <c r="A902" s="11"/>
      <c r="B902" s="11"/>
      <c r="C902" s="53"/>
      <c r="D902" s="16"/>
      <c r="E902" s="16"/>
      <c r="F902" s="16"/>
      <c r="G902" s="16"/>
      <c r="H902" s="11"/>
      <c r="I902" s="54"/>
      <c r="J902" s="54"/>
      <c r="K902" s="54"/>
      <c r="L902" s="54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  <c r="BN902" s="11"/>
      <c r="BO902" s="11"/>
      <c r="BP902" s="11"/>
      <c r="BQ902" s="11"/>
      <c r="BR902" s="11"/>
      <c r="BS902" s="11"/>
      <c r="BT902" s="11"/>
      <c r="BU902" s="11"/>
      <c r="BV902" s="11"/>
      <c r="BW902" s="11"/>
      <c r="BX902" s="11"/>
      <c r="BY902" s="11"/>
    </row>
    <row r="903" spans="1:77" ht="14.25" customHeight="1">
      <c r="A903" s="11"/>
      <c r="B903" s="11"/>
      <c r="C903" s="53"/>
      <c r="D903" s="16"/>
      <c r="E903" s="16"/>
      <c r="F903" s="16"/>
      <c r="G903" s="16"/>
      <c r="H903" s="11"/>
      <c r="I903" s="54"/>
      <c r="J903" s="54"/>
      <c r="K903" s="54"/>
      <c r="L903" s="54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  <c r="BN903" s="11"/>
      <c r="BO903" s="11"/>
      <c r="BP903" s="11"/>
      <c r="BQ903" s="11"/>
      <c r="BR903" s="11"/>
      <c r="BS903" s="11"/>
      <c r="BT903" s="11"/>
      <c r="BU903" s="11"/>
      <c r="BV903" s="11"/>
      <c r="BW903" s="11"/>
      <c r="BX903" s="11"/>
      <c r="BY903" s="11"/>
    </row>
    <row r="904" spans="1:77" ht="14.25" customHeight="1">
      <c r="A904" s="11"/>
      <c r="B904" s="11"/>
      <c r="C904" s="53"/>
      <c r="D904" s="16"/>
      <c r="E904" s="16"/>
      <c r="F904" s="16"/>
      <c r="G904" s="16"/>
      <c r="H904" s="11"/>
      <c r="I904" s="54"/>
      <c r="J904" s="54"/>
      <c r="K904" s="54"/>
      <c r="L904" s="54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  <c r="BN904" s="11"/>
      <c r="BO904" s="11"/>
      <c r="BP904" s="11"/>
      <c r="BQ904" s="11"/>
      <c r="BR904" s="11"/>
      <c r="BS904" s="11"/>
      <c r="BT904" s="11"/>
      <c r="BU904" s="11"/>
      <c r="BV904" s="11"/>
      <c r="BW904" s="11"/>
      <c r="BX904" s="11"/>
      <c r="BY904" s="11"/>
    </row>
    <row r="905" spans="1:77" ht="14.25" customHeight="1">
      <c r="A905" s="11"/>
      <c r="B905" s="11"/>
      <c r="C905" s="53"/>
      <c r="D905" s="16"/>
      <c r="E905" s="16"/>
      <c r="F905" s="16"/>
      <c r="G905" s="16"/>
      <c r="H905" s="11"/>
      <c r="I905" s="54"/>
      <c r="J905" s="54"/>
      <c r="K905" s="54"/>
      <c r="L905" s="54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  <c r="BP905" s="11"/>
      <c r="BQ905" s="11"/>
      <c r="BR905" s="11"/>
      <c r="BS905" s="11"/>
      <c r="BT905" s="11"/>
      <c r="BU905" s="11"/>
      <c r="BV905" s="11"/>
      <c r="BW905" s="11"/>
      <c r="BX905" s="11"/>
      <c r="BY905" s="11"/>
    </row>
    <row r="906" spans="1:77" ht="14.25" customHeight="1">
      <c r="A906" s="11"/>
      <c r="B906" s="11"/>
      <c r="C906" s="53"/>
      <c r="D906" s="16"/>
      <c r="E906" s="16"/>
      <c r="F906" s="16"/>
      <c r="G906" s="16"/>
      <c r="H906" s="11"/>
      <c r="I906" s="54"/>
      <c r="J906" s="54"/>
      <c r="K906" s="54"/>
      <c r="L906" s="54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  <c r="BP906" s="11"/>
      <c r="BQ906" s="11"/>
      <c r="BR906" s="11"/>
      <c r="BS906" s="11"/>
      <c r="BT906" s="11"/>
      <c r="BU906" s="11"/>
      <c r="BV906" s="11"/>
      <c r="BW906" s="11"/>
      <c r="BX906" s="11"/>
      <c r="BY906" s="11"/>
    </row>
    <row r="907" spans="1:77" ht="14.25" customHeight="1">
      <c r="A907" s="11"/>
      <c r="B907" s="11"/>
      <c r="C907" s="53"/>
      <c r="D907" s="16"/>
      <c r="E907" s="16"/>
      <c r="F907" s="16"/>
      <c r="G907" s="16"/>
      <c r="H907" s="11"/>
      <c r="I907" s="54"/>
      <c r="J907" s="54"/>
      <c r="K907" s="54"/>
      <c r="L907" s="54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  <c r="BN907" s="11"/>
      <c r="BO907" s="11"/>
      <c r="BP907" s="11"/>
      <c r="BQ907" s="11"/>
      <c r="BR907" s="11"/>
      <c r="BS907" s="11"/>
      <c r="BT907" s="11"/>
      <c r="BU907" s="11"/>
      <c r="BV907" s="11"/>
      <c r="BW907" s="11"/>
      <c r="BX907" s="11"/>
      <c r="BY907" s="11"/>
    </row>
    <row r="908" spans="1:77" ht="14.25" customHeight="1">
      <c r="A908" s="11"/>
      <c r="B908" s="11"/>
      <c r="C908" s="53"/>
      <c r="D908" s="16"/>
      <c r="E908" s="16"/>
      <c r="F908" s="16"/>
      <c r="G908" s="16"/>
      <c r="H908" s="11"/>
      <c r="I908" s="54"/>
      <c r="J908" s="54"/>
      <c r="K908" s="54"/>
      <c r="L908" s="54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  <c r="BN908" s="11"/>
      <c r="BO908" s="11"/>
      <c r="BP908" s="11"/>
      <c r="BQ908" s="11"/>
      <c r="BR908" s="11"/>
      <c r="BS908" s="11"/>
      <c r="BT908" s="11"/>
      <c r="BU908" s="11"/>
      <c r="BV908" s="11"/>
      <c r="BW908" s="11"/>
      <c r="BX908" s="11"/>
      <c r="BY908" s="11"/>
    </row>
    <row r="909" spans="1:77" ht="14.25" customHeight="1">
      <c r="A909" s="11"/>
      <c r="B909" s="11"/>
      <c r="C909" s="53"/>
      <c r="D909" s="16"/>
      <c r="E909" s="16"/>
      <c r="F909" s="16"/>
      <c r="G909" s="16"/>
      <c r="H909" s="11"/>
      <c r="I909" s="54"/>
      <c r="J909" s="54"/>
      <c r="K909" s="54"/>
      <c r="L909" s="54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  <c r="BN909" s="11"/>
      <c r="BO909" s="11"/>
      <c r="BP909" s="11"/>
      <c r="BQ909" s="11"/>
      <c r="BR909" s="11"/>
      <c r="BS909" s="11"/>
      <c r="BT909" s="11"/>
      <c r="BU909" s="11"/>
      <c r="BV909" s="11"/>
      <c r="BW909" s="11"/>
      <c r="BX909" s="11"/>
      <c r="BY909" s="11"/>
    </row>
    <row r="910" spans="1:77" ht="14.25" customHeight="1">
      <c r="A910" s="11"/>
      <c r="B910" s="11"/>
      <c r="C910" s="53"/>
      <c r="D910" s="16"/>
      <c r="E910" s="16"/>
      <c r="F910" s="16"/>
      <c r="G910" s="16"/>
      <c r="H910" s="11"/>
      <c r="I910" s="54"/>
      <c r="J910" s="54"/>
      <c r="K910" s="54"/>
      <c r="L910" s="54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  <c r="BN910" s="11"/>
      <c r="BO910" s="11"/>
      <c r="BP910" s="11"/>
      <c r="BQ910" s="11"/>
      <c r="BR910" s="11"/>
      <c r="BS910" s="11"/>
      <c r="BT910" s="11"/>
      <c r="BU910" s="11"/>
      <c r="BV910" s="11"/>
      <c r="BW910" s="11"/>
      <c r="BX910" s="11"/>
      <c r="BY910" s="11"/>
    </row>
    <row r="911" spans="1:77" ht="14.25" customHeight="1">
      <c r="A911" s="11"/>
      <c r="B911" s="11"/>
      <c r="C911" s="53"/>
      <c r="D911" s="16"/>
      <c r="E911" s="16"/>
      <c r="F911" s="16"/>
      <c r="G911" s="16"/>
      <c r="H911" s="11"/>
      <c r="I911" s="54"/>
      <c r="J911" s="54"/>
      <c r="K911" s="54"/>
      <c r="L911" s="54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  <c r="BN911" s="11"/>
      <c r="BO911" s="11"/>
      <c r="BP911" s="11"/>
      <c r="BQ911" s="11"/>
      <c r="BR911" s="11"/>
      <c r="BS911" s="11"/>
      <c r="BT911" s="11"/>
      <c r="BU911" s="11"/>
      <c r="BV911" s="11"/>
      <c r="BW911" s="11"/>
      <c r="BX911" s="11"/>
      <c r="BY911" s="11"/>
    </row>
    <row r="912" spans="1:77" ht="14.25" customHeight="1">
      <c r="A912" s="11"/>
      <c r="B912" s="11"/>
      <c r="C912" s="53"/>
      <c r="D912" s="16"/>
      <c r="E912" s="16"/>
      <c r="F912" s="16"/>
      <c r="G912" s="16"/>
      <c r="H912" s="11"/>
      <c r="I912" s="54"/>
      <c r="J912" s="54"/>
      <c r="K912" s="54"/>
      <c r="L912" s="54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  <c r="BN912" s="11"/>
      <c r="BO912" s="11"/>
      <c r="BP912" s="11"/>
      <c r="BQ912" s="11"/>
      <c r="BR912" s="11"/>
      <c r="BS912" s="11"/>
      <c r="BT912" s="11"/>
      <c r="BU912" s="11"/>
      <c r="BV912" s="11"/>
      <c r="BW912" s="11"/>
      <c r="BX912" s="11"/>
      <c r="BY912" s="11"/>
    </row>
    <row r="913" spans="1:77" ht="14.25" customHeight="1">
      <c r="A913" s="11"/>
      <c r="B913" s="11"/>
      <c r="C913" s="53"/>
      <c r="D913" s="16"/>
      <c r="E913" s="16"/>
      <c r="F913" s="16"/>
      <c r="G913" s="16"/>
      <c r="H913" s="11"/>
      <c r="I913" s="54"/>
      <c r="J913" s="54"/>
      <c r="K913" s="54"/>
      <c r="L913" s="54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  <c r="BN913" s="11"/>
      <c r="BO913" s="11"/>
      <c r="BP913" s="11"/>
      <c r="BQ913" s="11"/>
      <c r="BR913" s="11"/>
      <c r="BS913" s="11"/>
      <c r="BT913" s="11"/>
      <c r="BU913" s="11"/>
      <c r="BV913" s="11"/>
      <c r="BW913" s="11"/>
      <c r="BX913" s="11"/>
      <c r="BY913" s="11"/>
    </row>
    <row r="914" spans="1:77" ht="14.25" customHeight="1">
      <c r="A914" s="11"/>
      <c r="B914" s="11"/>
      <c r="C914" s="53"/>
      <c r="D914" s="16"/>
      <c r="E914" s="16"/>
      <c r="F914" s="16"/>
      <c r="G914" s="16"/>
      <c r="H914" s="11"/>
      <c r="I914" s="54"/>
      <c r="J914" s="54"/>
      <c r="K914" s="54"/>
      <c r="L914" s="54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  <c r="BN914" s="11"/>
      <c r="BO914" s="11"/>
      <c r="BP914" s="11"/>
      <c r="BQ914" s="11"/>
      <c r="BR914" s="11"/>
      <c r="BS914" s="11"/>
      <c r="BT914" s="11"/>
      <c r="BU914" s="11"/>
      <c r="BV914" s="11"/>
      <c r="BW914" s="11"/>
      <c r="BX914" s="11"/>
      <c r="BY914" s="11"/>
    </row>
    <row r="915" spans="1:77" ht="14.25" customHeight="1">
      <c r="A915" s="11"/>
      <c r="B915" s="11"/>
      <c r="C915" s="53"/>
      <c r="D915" s="16"/>
      <c r="E915" s="16"/>
      <c r="F915" s="16"/>
      <c r="G915" s="16"/>
      <c r="H915" s="11"/>
      <c r="I915" s="54"/>
      <c r="J915" s="54"/>
      <c r="K915" s="54"/>
      <c r="L915" s="54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  <c r="BN915" s="11"/>
      <c r="BO915" s="11"/>
      <c r="BP915" s="11"/>
      <c r="BQ915" s="11"/>
      <c r="BR915" s="11"/>
      <c r="BS915" s="11"/>
      <c r="BT915" s="11"/>
      <c r="BU915" s="11"/>
      <c r="BV915" s="11"/>
      <c r="BW915" s="11"/>
      <c r="BX915" s="11"/>
      <c r="BY915" s="11"/>
    </row>
    <row r="916" spans="1:77" ht="14.25" customHeight="1">
      <c r="A916" s="11"/>
      <c r="B916" s="11"/>
      <c r="C916" s="53"/>
      <c r="D916" s="16"/>
      <c r="E916" s="16"/>
      <c r="F916" s="16"/>
      <c r="G916" s="16"/>
      <c r="H916" s="11"/>
      <c r="I916" s="54"/>
      <c r="J916" s="54"/>
      <c r="K916" s="54"/>
      <c r="L916" s="54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  <c r="BN916" s="11"/>
      <c r="BO916" s="11"/>
      <c r="BP916" s="11"/>
      <c r="BQ916" s="11"/>
      <c r="BR916" s="11"/>
      <c r="BS916" s="11"/>
      <c r="BT916" s="11"/>
      <c r="BU916" s="11"/>
      <c r="BV916" s="11"/>
      <c r="BW916" s="11"/>
      <c r="BX916" s="11"/>
      <c r="BY916" s="11"/>
    </row>
    <row r="917" spans="1:77" ht="14.25" customHeight="1">
      <c r="A917" s="11"/>
      <c r="B917" s="11"/>
      <c r="C917" s="53"/>
      <c r="D917" s="16"/>
      <c r="E917" s="16"/>
      <c r="F917" s="16"/>
      <c r="G917" s="16"/>
      <c r="H917" s="11"/>
      <c r="I917" s="54"/>
      <c r="J917" s="54"/>
      <c r="K917" s="54"/>
      <c r="L917" s="54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  <c r="BN917" s="11"/>
      <c r="BO917" s="11"/>
      <c r="BP917" s="11"/>
      <c r="BQ917" s="11"/>
      <c r="BR917" s="11"/>
      <c r="BS917" s="11"/>
      <c r="BT917" s="11"/>
      <c r="BU917" s="11"/>
      <c r="BV917" s="11"/>
      <c r="BW917" s="11"/>
      <c r="BX917" s="11"/>
      <c r="BY917" s="11"/>
    </row>
    <row r="918" spans="1:77" ht="14.25" customHeight="1">
      <c r="A918" s="11"/>
      <c r="B918" s="11"/>
      <c r="C918" s="53"/>
      <c r="D918" s="16"/>
      <c r="E918" s="16"/>
      <c r="F918" s="16"/>
      <c r="G918" s="16"/>
      <c r="H918" s="11"/>
      <c r="I918" s="54"/>
      <c r="J918" s="54"/>
      <c r="K918" s="54"/>
      <c r="L918" s="54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  <c r="BN918" s="11"/>
      <c r="BO918" s="11"/>
      <c r="BP918" s="11"/>
      <c r="BQ918" s="11"/>
      <c r="BR918" s="11"/>
      <c r="BS918" s="11"/>
      <c r="BT918" s="11"/>
      <c r="BU918" s="11"/>
      <c r="BV918" s="11"/>
      <c r="BW918" s="11"/>
      <c r="BX918" s="11"/>
      <c r="BY918" s="11"/>
    </row>
    <row r="919" spans="1:77" ht="14.25" customHeight="1">
      <c r="A919" s="11"/>
      <c r="B919" s="11"/>
      <c r="C919" s="53"/>
      <c r="D919" s="16"/>
      <c r="E919" s="16"/>
      <c r="F919" s="16"/>
      <c r="G919" s="16"/>
      <c r="H919" s="11"/>
      <c r="I919" s="54"/>
      <c r="J919" s="54"/>
      <c r="K919" s="54"/>
      <c r="L919" s="54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  <c r="BN919" s="11"/>
      <c r="BO919" s="11"/>
      <c r="BP919" s="11"/>
      <c r="BQ919" s="11"/>
      <c r="BR919" s="11"/>
      <c r="BS919" s="11"/>
      <c r="BT919" s="11"/>
      <c r="BU919" s="11"/>
      <c r="BV919" s="11"/>
      <c r="BW919" s="11"/>
      <c r="BX919" s="11"/>
      <c r="BY919" s="11"/>
    </row>
    <row r="920" spans="1:77" ht="14.25" customHeight="1">
      <c r="A920" s="11"/>
      <c r="B920" s="11"/>
      <c r="C920" s="53"/>
      <c r="D920" s="16"/>
      <c r="E920" s="16"/>
      <c r="F920" s="16"/>
      <c r="G920" s="16"/>
      <c r="H920" s="11"/>
      <c r="I920" s="54"/>
      <c r="J920" s="54"/>
      <c r="K920" s="54"/>
      <c r="L920" s="54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  <c r="BN920" s="11"/>
      <c r="BO920" s="11"/>
      <c r="BP920" s="11"/>
      <c r="BQ920" s="11"/>
      <c r="BR920" s="11"/>
      <c r="BS920" s="11"/>
      <c r="BT920" s="11"/>
      <c r="BU920" s="11"/>
      <c r="BV920" s="11"/>
      <c r="BW920" s="11"/>
      <c r="BX920" s="11"/>
      <c r="BY920" s="11"/>
    </row>
    <row r="921" spans="1:77" ht="14.25" customHeight="1">
      <c r="A921" s="11"/>
      <c r="B921" s="11"/>
      <c r="C921" s="53"/>
      <c r="D921" s="16"/>
      <c r="E921" s="16"/>
      <c r="F921" s="16"/>
      <c r="G921" s="16"/>
      <c r="H921" s="11"/>
      <c r="I921" s="54"/>
      <c r="J921" s="54"/>
      <c r="K921" s="54"/>
      <c r="L921" s="54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  <c r="BN921" s="11"/>
      <c r="BO921" s="11"/>
      <c r="BP921" s="11"/>
      <c r="BQ921" s="11"/>
      <c r="BR921" s="11"/>
      <c r="BS921" s="11"/>
      <c r="BT921" s="11"/>
      <c r="BU921" s="11"/>
      <c r="BV921" s="11"/>
      <c r="BW921" s="11"/>
      <c r="BX921" s="11"/>
      <c r="BY921" s="11"/>
    </row>
    <row r="922" spans="1:77" ht="14.25" customHeight="1">
      <c r="A922" s="11"/>
      <c r="B922" s="11"/>
      <c r="C922" s="53"/>
      <c r="D922" s="16"/>
      <c r="E922" s="16"/>
      <c r="F922" s="16"/>
      <c r="G922" s="16"/>
      <c r="H922" s="11"/>
      <c r="I922" s="54"/>
      <c r="J922" s="54"/>
      <c r="K922" s="54"/>
      <c r="L922" s="54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  <c r="BN922" s="11"/>
      <c r="BO922" s="11"/>
      <c r="BP922" s="11"/>
      <c r="BQ922" s="11"/>
      <c r="BR922" s="11"/>
      <c r="BS922" s="11"/>
      <c r="BT922" s="11"/>
      <c r="BU922" s="11"/>
      <c r="BV922" s="11"/>
      <c r="BW922" s="11"/>
      <c r="BX922" s="11"/>
      <c r="BY922" s="11"/>
    </row>
    <row r="923" spans="1:77" ht="14.25" customHeight="1">
      <c r="A923" s="11"/>
      <c r="B923" s="11"/>
      <c r="C923" s="53"/>
      <c r="D923" s="16"/>
      <c r="E923" s="16"/>
      <c r="F923" s="16"/>
      <c r="G923" s="16"/>
      <c r="H923" s="11"/>
      <c r="I923" s="54"/>
      <c r="J923" s="54"/>
      <c r="K923" s="54"/>
      <c r="L923" s="54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  <c r="BN923" s="11"/>
      <c r="BO923" s="11"/>
      <c r="BP923" s="11"/>
      <c r="BQ923" s="11"/>
      <c r="BR923" s="11"/>
      <c r="BS923" s="11"/>
      <c r="BT923" s="11"/>
      <c r="BU923" s="11"/>
      <c r="BV923" s="11"/>
      <c r="BW923" s="11"/>
      <c r="BX923" s="11"/>
      <c r="BY923" s="11"/>
    </row>
    <row r="924" spans="1:77" ht="14.25" customHeight="1">
      <c r="A924" s="11"/>
      <c r="B924" s="11"/>
      <c r="C924" s="53"/>
      <c r="D924" s="16"/>
      <c r="E924" s="16"/>
      <c r="F924" s="16"/>
      <c r="G924" s="16"/>
      <c r="H924" s="11"/>
      <c r="I924" s="54"/>
      <c r="J924" s="54"/>
      <c r="K924" s="54"/>
      <c r="L924" s="54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  <c r="BN924" s="11"/>
      <c r="BO924" s="11"/>
      <c r="BP924" s="11"/>
      <c r="BQ924" s="11"/>
      <c r="BR924" s="11"/>
      <c r="BS924" s="11"/>
      <c r="BT924" s="11"/>
      <c r="BU924" s="11"/>
      <c r="BV924" s="11"/>
      <c r="BW924" s="11"/>
      <c r="BX924" s="11"/>
      <c r="BY924" s="11"/>
    </row>
    <row r="925" spans="1:77" ht="14.25" customHeight="1">
      <c r="A925" s="11"/>
      <c r="B925" s="11"/>
      <c r="C925" s="53"/>
      <c r="D925" s="16"/>
      <c r="E925" s="16"/>
      <c r="F925" s="16"/>
      <c r="G925" s="16"/>
      <c r="H925" s="11"/>
      <c r="I925" s="54"/>
      <c r="J925" s="54"/>
      <c r="K925" s="54"/>
      <c r="L925" s="54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</row>
    <row r="926" spans="1:77" ht="14.25" customHeight="1">
      <c r="A926" s="11"/>
      <c r="B926" s="11"/>
      <c r="C926" s="53"/>
      <c r="D926" s="16"/>
      <c r="E926" s="16"/>
      <c r="F926" s="16"/>
      <c r="G926" s="16"/>
      <c r="H926" s="11"/>
      <c r="I926" s="54"/>
      <c r="J926" s="54"/>
      <c r="K926" s="54"/>
      <c r="L926" s="54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</row>
    <row r="927" spans="1:77" ht="14.25" customHeight="1">
      <c r="A927" s="11"/>
      <c r="B927" s="11"/>
      <c r="C927" s="53"/>
      <c r="D927" s="16"/>
      <c r="E927" s="16"/>
      <c r="F927" s="16"/>
      <c r="G927" s="16"/>
      <c r="H927" s="11"/>
      <c r="I927" s="54"/>
      <c r="J927" s="54"/>
      <c r="K927" s="54"/>
      <c r="L927" s="54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</row>
    <row r="928" spans="1:77" ht="14.25" customHeight="1">
      <c r="A928" s="11"/>
      <c r="B928" s="11"/>
      <c r="C928" s="53"/>
      <c r="D928" s="16"/>
      <c r="E928" s="16"/>
      <c r="F928" s="16"/>
      <c r="G928" s="16"/>
      <c r="H928" s="11"/>
      <c r="I928" s="54"/>
      <c r="J928" s="54"/>
      <c r="K928" s="54"/>
      <c r="L928" s="54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  <c r="BN928" s="11"/>
      <c r="BO928" s="11"/>
      <c r="BP928" s="11"/>
      <c r="BQ928" s="11"/>
      <c r="BR928" s="11"/>
      <c r="BS928" s="11"/>
      <c r="BT928" s="11"/>
      <c r="BU928" s="11"/>
      <c r="BV928" s="11"/>
      <c r="BW928" s="11"/>
      <c r="BX928" s="11"/>
      <c r="BY928" s="11"/>
    </row>
    <row r="929" spans="1:77" ht="14.25" customHeight="1">
      <c r="A929" s="11"/>
      <c r="B929" s="11"/>
      <c r="C929" s="53"/>
      <c r="D929" s="16"/>
      <c r="E929" s="16"/>
      <c r="F929" s="16"/>
      <c r="G929" s="16"/>
      <c r="H929" s="11"/>
      <c r="I929" s="54"/>
      <c r="J929" s="54"/>
      <c r="K929" s="54"/>
      <c r="L929" s="54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  <c r="BN929" s="11"/>
      <c r="BO929" s="11"/>
      <c r="BP929" s="11"/>
      <c r="BQ929" s="11"/>
      <c r="BR929" s="11"/>
      <c r="BS929" s="11"/>
      <c r="BT929" s="11"/>
      <c r="BU929" s="11"/>
      <c r="BV929" s="11"/>
      <c r="BW929" s="11"/>
      <c r="BX929" s="11"/>
      <c r="BY929" s="11"/>
    </row>
    <row r="930" spans="1:77" ht="14.25" customHeight="1">
      <c r="A930" s="11"/>
      <c r="B930" s="11"/>
      <c r="C930" s="53"/>
      <c r="D930" s="16"/>
      <c r="E930" s="16"/>
      <c r="F930" s="16"/>
      <c r="G930" s="16"/>
      <c r="H930" s="11"/>
      <c r="I930" s="54"/>
      <c r="J930" s="54"/>
      <c r="K930" s="54"/>
      <c r="L930" s="54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  <c r="BN930" s="11"/>
      <c r="BO930" s="11"/>
      <c r="BP930" s="11"/>
      <c r="BQ930" s="11"/>
      <c r="BR930" s="11"/>
      <c r="BS930" s="11"/>
      <c r="BT930" s="11"/>
      <c r="BU930" s="11"/>
      <c r="BV930" s="11"/>
      <c r="BW930" s="11"/>
      <c r="BX930" s="11"/>
      <c r="BY930" s="11"/>
    </row>
    <row r="931" spans="1:77" ht="14.25" customHeight="1">
      <c r="A931" s="11"/>
      <c r="B931" s="11"/>
      <c r="C931" s="53"/>
      <c r="D931" s="16"/>
      <c r="E931" s="16"/>
      <c r="F931" s="16"/>
      <c r="G931" s="16"/>
      <c r="H931" s="11"/>
      <c r="I931" s="54"/>
      <c r="J931" s="54"/>
      <c r="K931" s="54"/>
      <c r="L931" s="54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  <c r="BN931" s="11"/>
      <c r="BO931" s="11"/>
      <c r="BP931" s="11"/>
      <c r="BQ931" s="11"/>
      <c r="BR931" s="11"/>
      <c r="BS931" s="11"/>
      <c r="BT931" s="11"/>
      <c r="BU931" s="11"/>
      <c r="BV931" s="11"/>
      <c r="BW931" s="11"/>
      <c r="BX931" s="11"/>
      <c r="BY931" s="11"/>
    </row>
    <row r="932" spans="1:77" ht="14.25" customHeight="1">
      <c r="A932" s="11"/>
      <c r="B932" s="11"/>
      <c r="C932" s="53"/>
      <c r="D932" s="16"/>
      <c r="E932" s="16"/>
      <c r="F932" s="16"/>
      <c r="G932" s="16"/>
      <c r="H932" s="11"/>
      <c r="I932" s="54"/>
      <c r="J932" s="54"/>
      <c r="K932" s="54"/>
      <c r="L932" s="54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  <c r="BN932" s="11"/>
      <c r="BO932" s="11"/>
      <c r="BP932" s="11"/>
      <c r="BQ932" s="11"/>
      <c r="BR932" s="11"/>
      <c r="BS932" s="11"/>
      <c r="BT932" s="11"/>
      <c r="BU932" s="11"/>
      <c r="BV932" s="11"/>
      <c r="BW932" s="11"/>
      <c r="BX932" s="11"/>
      <c r="BY932" s="11"/>
    </row>
    <row r="933" spans="1:77" ht="14.25" customHeight="1">
      <c r="A933" s="11"/>
      <c r="B933" s="11"/>
      <c r="C933" s="53"/>
      <c r="D933" s="16"/>
      <c r="E933" s="16"/>
      <c r="F933" s="16"/>
      <c r="G933" s="16"/>
      <c r="H933" s="11"/>
      <c r="I933" s="54"/>
      <c r="J933" s="54"/>
      <c r="K933" s="54"/>
      <c r="L933" s="54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  <c r="BN933" s="11"/>
      <c r="BO933" s="11"/>
      <c r="BP933" s="11"/>
      <c r="BQ933" s="11"/>
      <c r="BR933" s="11"/>
      <c r="BS933" s="11"/>
      <c r="BT933" s="11"/>
      <c r="BU933" s="11"/>
      <c r="BV933" s="11"/>
      <c r="BW933" s="11"/>
      <c r="BX933" s="11"/>
      <c r="BY933" s="11"/>
    </row>
    <row r="934" spans="1:77" ht="14.25" customHeight="1">
      <c r="A934" s="11"/>
      <c r="B934" s="11"/>
      <c r="C934" s="53"/>
      <c r="D934" s="16"/>
      <c r="E934" s="16"/>
      <c r="F934" s="16"/>
      <c r="G934" s="16"/>
      <c r="H934" s="11"/>
      <c r="I934" s="54"/>
      <c r="J934" s="54"/>
      <c r="K934" s="54"/>
      <c r="L934" s="54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  <c r="BN934" s="11"/>
      <c r="BO934" s="11"/>
      <c r="BP934" s="11"/>
      <c r="BQ934" s="11"/>
      <c r="BR934" s="11"/>
      <c r="BS934" s="11"/>
      <c r="BT934" s="11"/>
      <c r="BU934" s="11"/>
      <c r="BV934" s="11"/>
      <c r="BW934" s="11"/>
      <c r="BX934" s="11"/>
      <c r="BY934" s="11"/>
    </row>
    <row r="935" spans="1:77" ht="14.25" customHeight="1">
      <c r="A935" s="11"/>
      <c r="B935" s="11"/>
      <c r="C935" s="53"/>
      <c r="D935" s="16"/>
      <c r="E935" s="16"/>
      <c r="F935" s="16"/>
      <c r="G935" s="16"/>
      <c r="H935" s="11"/>
      <c r="I935" s="54"/>
      <c r="J935" s="54"/>
      <c r="K935" s="54"/>
      <c r="L935" s="54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  <c r="BN935" s="11"/>
      <c r="BO935" s="11"/>
      <c r="BP935" s="11"/>
      <c r="BQ935" s="11"/>
      <c r="BR935" s="11"/>
      <c r="BS935" s="11"/>
      <c r="BT935" s="11"/>
      <c r="BU935" s="11"/>
      <c r="BV935" s="11"/>
      <c r="BW935" s="11"/>
      <c r="BX935" s="11"/>
      <c r="BY935" s="11"/>
    </row>
    <row r="936" spans="1:77" ht="14.25" customHeight="1">
      <c r="A936" s="11"/>
      <c r="B936" s="11"/>
      <c r="C936" s="53"/>
      <c r="D936" s="16"/>
      <c r="E936" s="16"/>
      <c r="F936" s="16"/>
      <c r="G936" s="16"/>
      <c r="H936" s="11"/>
      <c r="I936" s="54"/>
      <c r="J936" s="54"/>
      <c r="K936" s="54"/>
      <c r="L936" s="54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  <c r="BN936" s="11"/>
      <c r="BO936" s="11"/>
      <c r="BP936" s="11"/>
      <c r="BQ936" s="11"/>
      <c r="BR936" s="11"/>
      <c r="BS936" s="11"/>
      <c r="BT936" s="11"/>
      <c r="BU936" s="11"/>
      <c r="BV936" s="11"/>
      <c r="BW936" s="11"/>
      <c r="BX936" s="11"/>
      <c r="BY936" s="11"/>
    </row>
    <row r="937" spans="1:77" ht="14.25" customHeight="1">
      <c r="A937" s="11"/>
      <c r="B937" s="11"/>
      <c r="C937" s="53"/>
      <c r="D937" s="16"/>
      <c r="E937" s="16"/>
      <c r="F937" s="16"/>
      <c r="G937" s="16"/>
      <c r="H937" s="11"/>
      <c r="I937" s="54"/>
      <c r="J937" s="54"/>
      <c r="K937" s="54"/>
      <c r="L937" s="54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  <c r="BN937" s="11"/>
      <c r="BO937" s="11"/>
      <c r="BP937" s="11"/>
      <c r="BQ937" s="11"/>
      <c r="BR937" s="11"/>
      <c r="BS937" s="11"/>
      <c r="BT937" s="11"/>
      <c r="BU937" s="11"/>
      <c r="BV937" s="11"/>
      <c r="BW937" s="11"/>
      <c r="BX937" s="11"/>
      <c r="BY937" s="11"/>
    </row>
    <row r="938" spans="1:77" ht="14.25" customHeight="1">
      <c r="A938" s="11"/>
      <c r="B938" s="11"/>
      <c r="C938" s="53"/>
      <c r="D938" s="16"/>
      <c r="E938" s="16"/>
      <c r="F938" s="16"/>
      <c r="G938" s="16"/>
      <c r="H938" s="11"/>
      <c r="I938" s="54"/>
      <c r="J938" s="54"/>
      <c r="K938" s="54"/>
      <c r="L938" s="54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  <c r="BN938" s="11"/>
      <c r="BO938" s="11"/>
      <c r="BP938" s="11"/>
      <c r="BQ938" s="11"/>
      <c r="BR938" s="11"/>
      <c r="BS938" s="11"/>
      <c r="BT938" s="11"/>
      <c r="BU938" s="11"/>
      <c r="BV938" s="11"/>
      <c r="BW938" s="11"/>
      <c r="BX938" s="11"/>
      <c r="BY938" s="11"/>
    </row>
    <row r="939" spans="1:77" ht="14.25" customHeight="1">
      <c r="A939" s="11"/>
      <c r="B939" s="11"/>
      <c r="C939" s="53"/>
      <c r="D939" s="16"/>
      <c r="E939" s="16"/>
      <c r="F939" s="16"/>
      <c r="G939" s="16"/>
      <c r="H939" s="11"/>
      <c r="I939" s="54"/>
      <c r="J939" s="54"/>
      <c r="K939" s="54"/>
      <c r="L939" s="54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  <c r="BN939" s="11"/>
      <c r="BO939" s="11"/>
      <c r="BP939" s="11"/>
      <c r="BQ939" s="11"/>
      <c r="BR939" s="11"/>
      <c r="BS939" s="11"/>
      <c r="BT939" s="11"/>
      <c r="BU939" s="11"/>
      <c r="BV939" s="11"/>
      <c r="BW939" s="11"/>
      <c r="BX939" s="11"/>
      <c r="BY939" s="11"/>
    </row>
    <row r="940" spans="1:77" ht="14.25" customHeight="1">
      <c r="A940" s="11"/>
      <c r="B940" s="11"/>
      <c r="C940" s="53"/>
      <c r="D940" s="16"/>
      <c r="E940" s="16"/>
      <c r="F940" s="16"/>
      <c r="G940" s="16"/>
      <c r="H940" s="11"/>
      <c r="I940" s="54"/>
      <c r="J940" s="54"/>
      <c r="K940" s="54"/>
      <c r="L940" s="54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  <c r="BN940" s="11"/>
      <c r="BO940" s="11"/>
      <c r="BP940" s="11"/>
      <c r="BQ940" s="11"/>
      <c r="BR940" s="11"/>
      <c r="BS940" s="11"/>
      <c r="BT940" s="11"/>
      <c r="BU940" s="11"/>
      <c r="BV940" s="11"/>
      <c r="BW940" s="11"/>
      <c r="BX940" s="11"/>
      <c r="BY940" s="11"/>
    </row>
    <row r="941" spans="1:77" ht="14.25" customHeight="1">
      <c r="A941" s="11"/>
      <c r="B941" s="11"/>
      <c r="C941" s="53"/>
      <c r="D941" s="16"/>
      <c r="E941" s="16"/>
      <c r="F941" s="16"/>
      <c r="G941" s="16"/>
      <c r="H941" s="11"/>
      <c r="I941" s="54"/>
      <c r="J941" s="54"/>
      <c r="K941" s="54"/>
      <c r="L941" s="54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  <c r="BN941" s="11"/>
      <c r="BO941" s="11"/>
      <c r="BP941" s="11"/>
      <c r="BQ941" s="11"/>
      <c r="BR941" s="11"/>
      <c r="BS941" s="11"/>
      <c r="BT941" s="11"/>
      <c r="BU941" s="11"/>
      <c r="BV941" s="11"/>
      <c r="BW941" s="11"/>
      <c r="BX941" s="11"/>
      <c r="BY941" s="11"/>
    </row>
    <row r="942" spans="1:77" ht="14.25" customHeight="1">
      <c r="A942" s="11"/>
      <c r="B942" s="11"/>
      <c r="C942" s="53"/>
      <c r="D942" s="16"/>
      <c r="E942" s="16"/>
      <c r="F942" s="16"/>
      <c r="G942" s="16"/>
      <c r="H942" s="11"/>
      <c r="I942" s="54"/>
      <c r="J942" s="54"/>
      <c r="K942" s="54"/>
      <c r="L942" s="54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  <c r="BN942" s="11"/>
      <c r="BO942" s="11"/>
      <c r="BP942" s="11"/>
      <c r="BQ942" s="11"/>
      <c r="BR942" s="11"/>
      <c r="BS942" s="11"/>
      <c r="BT942" s="11"/>
      <c r="BU942" s="11"/>
      <c r="BV942" s="11"/>
      <c r="BW942" s="11"/>
      <c r="BX942" s="11"/>
      <c r="BY942" s="11"/>
    </row>
    <row r="943" spans="1:77" ht="14.25" customHeight="1">
      <c r="A943" s="11"/>
      <c r="B943" s="11"/>
      <c r="C943" s="53"/>
      <c r="D943" s="16"/>
      <c r="E943" s="16"/>
      <c r="F943" s="16"/>
      <c r="G943" s="16"/>
      <c r="H943" s="11"/>
      <c r="I943" s="54"/>
      <c r="J943" s="54"/>
      <c r="K943" s="54"/>
      <c r="L943" s="54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  <c r="BN943" s="11"/>
      <c r="BO943" s="11"/>
      <c r="BP943" s="11"/>
      <c r="BQ943" s="11"/>
      <c r="BR943" s="11"/>
      <c r="BS943" s="11"/>
      <c r="BT943" s="11"/>
      <c r="BU943" s="11"/>
      <c r="BV943" s="11"/>
      <c r="BW943" s="11"/>
      <c r="BX943" s="11"/>
      <c r="BY943" s="11"/>
    </row>
    <row r="944" spans="1:77" ht="14.25" customHeight="1">
      <c r="A944" s="11"/>
      <c r="B944" s="11"/>
      <c r="C944" s="53"/>
      <c r="D944" s="16"/>
      <c r="E944" s="16"/>
      <c r="F944" s="16"/>
      <c r="G944" s="16"/>
      <c r="H944" s="11"/>
      <c r="I944" s="54"/>
      <c r="J944" s="54"/>
      <c r="K944" s="54"/>
      <c r="L944" s="54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  <c r="BN944" s="11"/>
      <c r="BO944" s="11"/>
      <c r="BP944" s="11"/>
      <c r="BQ944" s="11"/>
      <c r="BR944" s="11"/>
      <c r="BS944" s="11"/>
      <c r="BT944" s="11"/>
      <c r="BU944" s="11"/>
      <c r="BV944" s="11"/>
      <c r="BW944" s="11"/>
      <c r="BX944" s="11"/>
      <c r="BY944" s="11"/>
    </row>
    <row r="945" spans="1:77" ht="14.25" customHeight="1">
      <c r="A945" s="11"/>
      <c r="B945" s="11"/>
      <c r="C945" s="53"/>
      <c r="D945" s="16"/>
      <c r="E945" s="16"/>
      <c r="F945" s="16"/>
      <c r="G945" s="16"/>
      <c r="H945" s="11"/>
      <c r="I945" s="54"/>
      <c r="J945" s="54"/>
      <c r="K945" s="54"/>
      <c r="L945" s="54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  <c r="BN945" s="11"/>
      <c r="BO945" s="11"/>
      <c r="BP945" s="11"/>
      <c r="BQ945" s="11"/>
      <c r="BR945" s="11"/>
      <c r="BS945" s="11"/>
      <c r="BT945" s="11"/>
      <c r="BU945" s="11"/>
      <c r="BV945" s="11"/>
      <c r="BW945" s="11"/>
      <c r="BX945" s="11"/>
      <c r="BY945" s="11"/>
    </row>
    <row r="946" spans="1:77" ht="14.25" customHeight="1">
      <c r="A946" s="11"/>
      <c r="B946" s="11"/>
      <c r="C946" s="53"/>
      <c r="D946" s="16"/>
      <c r="E946" s="16"/>
      <c r="F946" s="16"/>
      <c r="G946" s="16"/>
      <c r="H946" s="11"/>
      <c r="I946" s="54"/>
      <c r="J946" s="54"/>
      <c r="K946" s="54"/>
      <c r="L946" s="54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  <c r="BN946" s="11"/>
      <c r="BO946" s="11"/>
      <c r="BP946" s="11"/>
      <c r="BQ946" s="11"/>
      <c r="BR946" s="11"/>
      <c r="BS946" s="11"/>
      <c r="BT946" s="11"/>
      <c r="BU946" s="11"/>
      <c r="BV946" s="11"/>
      <c r="BW946" s="11"/>
      <c r="BX946" s="11"/>
      <c r="BY946" s="11"/>
    </row>
    <row r="947" spans="1:77" ht="14.25" customHeight="1">
      <c r="A947" s="11"/>
      <c r="B947" s="11"/>
      <c r="C947" s="53"/>
      <c r="D947" s="16"/>
      <c r="E947" s="16"/>
      <c r="F947" s="16"/>
      <c r="G947" s="16"/>
      <c r="H947" s="11"/>
      <c r="I947" s="54"/>
      <c r="J947" s="54"/>
      <c r="K947" s="54"/>
      <c r="L947" s="54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  <c r="BN947" s="11"/>
      <c r="BO947" s="11"/>
      <c r="BP947" s="11"/>
      <c r="BQ947" s="11"/>
      <c r="BR947" s="11"/>
      <c r="BS947" s="11"/>
      <c r="BT947" s="11"/>
      <c r="BU947" s="11"/>
      <c r="BV947" s="11"/>
      <c r="BW947" s="11"/>
      <c r="BX947" s="11"/>
      <c r="BY947" s="11"/>
    </row>
    <row r="948" spans="1:77" ht="14.25" customHeight="1">
      <c r="A948" s="11"/>
      <c r="B948" s="11"/>
      <c r="C948" s="53"/>
      <c r="D948" s="16"/>
      <c r="E948" s="16"/>
      <c r="F948" s="16"/>
      <c r="G948" s="16"/>
      <c r="H948" s="11"/>
      <c r="I948" s="54"/>
      <c r="J948" s="54"/>
      <c r="K948" s="54"/>
      <c r="L948" s="54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  <c r="BN948" s="11"/>
      <c r="BO948" s="11"/>
      <c r="BP948" s="11"/>
      <c r="BQ948" s="11"/>
      <c r="BR948" s="11"/>
      <c r="BS948" s="11"/>
      <c r="BT948" s="11"/>
      <c r="BU948" s="11"/>
      <c r="BV948" s="11"/>
      <c r="BW948" s="11"/>
      <c r="BX948" s="11"/>
      <c r="BY948" s="11"/>
    </row>
    <row r="949" spans="1:77" ht="14.25" customHeight="1">
      <c r="A949" s="11"/>
      <c r="B949" s="11"/>
      <c r="C949" s="53"/>
      <c r="D949" s="16"/>
      <c r="E949" s="16"/>
      <c r="F949" s="16"/>
      <c r="G949" s="16"/>
      <c r="H949" s="11"/>
      <c r="I949" s="54"/>
      <c r="J949" s="54"/>
      <c r="K949" s="54"/>
      <c r="L949" s="54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  <c r="BN949" s="11"/>
      <c r="BO949" s="11"/>
      <c r="BP949" s="11"/>
      <c r="BQ949" s="11"/>
      <c r="BR949" s="11"/>
      <c r="BS949" s="11"/>
      <c r="BT949" s="11"/>
      <c r="BU949" s="11"/>
      <c r="BV949" s="11"/>
      <c r="BW949" s="11"/>
      <c r="BX949" s="11"/>
      <c r="BY949" s="11"/>
    </row>
    <row r="950" spans="1:77" ht="14.25" customHeight="1">
      <c r="A950" s="11"/>
      <c r="B950" s="11"/>
      <c r="C950" s="53"/>
      <c r="D950" s="16"/>
      <c r="E950" s="16"/>
      <c r="F950" s="16"/>
      <c r="G950" s="16"/>
      <c r="H950" s="11"/>
      <c r="I950" s="54"/>
      <c r="J950" s="54"/>
      <c r="K950" s="54"/>
      <c r="L950" s="54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  <c r="BN950" s="11"/>
      <c r="BO950" s="11"/>
      <c r="BP950" s="11"/>
      <c r="BQ950" s="11"/>
      <c r="BR950" s="11"/>
      <c r="BS950" s="11"/>
      <c r="BT950" s="11"/>
      <c r="BU950" s="11"/>
      <c r="BV950" s="11"/>
      <c r="BW950" s="11"/>
      <c r="BX950" s="11"/>
      <c r="BY950" s="11"/>
    </row>
    <row r="951" spans="1:77" ht="14.25" customHeight="1">
      <c r="A951" s="11"/>
      <c r="B951" s="11"/>
      <c r="C951" s="53"/>
      <c r="D951" s="16"/>
      <c r="E951" s="16"/>
      <c r="F951" s="16"/>
      <c r="G951" s="16"/>
      <c r="H951" s="11"/>
      <c r="I951" s="54"/>
      <c r="J951" s="54"/>
      <c r="K951" s="54"/>
      <c r="L951" s="54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  <c r="BN951" s="11"/>
      <c r="BO951" s="11"/>
      <c r="BP951" s="11"/>
      <c r="BQ951" s="11"/>
      <c r="BR951" s="11"/>
      <c r="BS951" s="11"/>
      <c r="BT951" s="11"/>
      <c r="BU951" s="11"/>
      <c r="BV951" s="11"/>
      <c r="BW951" s="11"/>
      <c r="BX951" s="11"/>
      <c r="BY951" s="11"/>
    </row>
    <row r="952" spans="1:77" ht="14.25" customHeight="1">
      <c r="A952" s="11"/>
      <c r="B952" s="11"/>
      <c r="C952" s="53"/>
      <c r="D952" s="16"/>
      <c r="E952" s="16"/>
      <c r="F952" s="16"/>
      <c r="G952" s="16"/>
      <c r="H952" s="11"/>
      <c r="I952" s="54"/>
      <c r="J952" s="54"/>
      <c r="K952" s="54"/>
      <c r="L952" s="54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  <c r="BN952" s="11"/>
      <c r="BO952" s="11"/>
      <c r="BP952" s="11"/>
      <c r="BQ952" s="11"/>
      <c r="BR952" s="11"/>
      <c r="BS952" s="11"/>
      <c r="BT952" s="11"/>
      <c r="BU952" s="11"/>
      <c r="BV952" s="11"/>
      <c r="BW952" s="11"/>
      <c r="BX952" s="11"/>
      <c r="BY952" s="11"/>
    </row>
    <row r="953" spans="1:77" ht="14.25" customHeight="1">
      <c r="A953" s="11"/>
      <c r="B953" s="11"/>
      <c r="C953" s="53"/>
      <c r="D953" s="16"/>
      <c r="E953" s="16"/>
      <c r="F953" s="16"/>
      <c r="G953" s="16"/>
      <c r="H953" s="11"/>
      <c r="I953" s="54"/>
      <c r="J953" s="54"/>
      <c r="K953" s="54"/>
      <c r="L953" s="54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  <c r="BN953" s="11"/>
      <c r="BO953" s="11"/>
      <c r="BP953" s="11"/>
      <c r="BQ953" s="11"/>
      <c r="BR953" s="11"/>
      <c r="BS953" s="11"/>
      <c r="BT953" s="11"/>
      <c r="BU953" s="11"/>
      <c r="BV953" s="11"/>
      <c r="BW953" s="11"/>
      <c r="BX953" s="11"/>
      <c r="BY953" s="11"/>
    </row>
    <row r="954" spans="1:77" ht="14.25" customHeight="1">
      <c r="A954" s="11"/>
      <c r="B954" s="11"/>
      <c r="C954" s="53"/>
      <c r="D954" s="16"/>
      <c r="E954" s="16"/>
      <c r="F954" s="16"/>
      <c r="G954" s="16"/>
      <c r="H954" s="11"/>
      <c r="I954" s="54"/>
      <c r="J954" s="54"/>
      <c r="K954" s="54"/>
      <c r="L954" s="54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  <c r="BN954" s="11"/>
      <c r="BO954" s="11"/>
      <c r="BP954" s="11"/>
      <c r="BQ954" s="11"/>
      <c r="BR954" s="11"/>
      <c r="BS954" s="11"/>
      <c r="BT954" s="11"/>
      <c r="BU954" s="11"/>
      <c r="BV954" s="11"/>
      <c r="BW954" s="11"/>
      <c r="BX954" s="11"/>
      <c r="BY954" s="11"/>
    </row>
    <row r="955" spans="1:77" ht="14.25" customHeight="1">
      <c r="A955" s="11"/>
      <c r="B955" s="11"/>
      <c r="C955" s="53"/>
      <c r="D955" s="16"/>
      <c r="E955" s="16"/>
      <c r="F955" s="16"/>
      <c r="G955" s="16"/>
      <c r="H955" s="11"/>
      <c r="I955" s="54"/>
      <c r="J955" s="54"/>
      <c r="K955" s="54"/>
      <c r="L955" s="54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  <c r="BN955" s="11"/>
      <c r="BO955" s="11"/>
      <c r="BP955" s="11"/>
      <c r="BQ955" s="11"/>
      <c r="BR955" s="11"/>
      <c r="BS955" s="11"/>
      <c r="BT955" s="11"/>
      <c r="BU955" s="11"/>
      <c r="BV955" s="11"/>
      <c r="BW955" s="11"/>
      <c r="BX955" s="11"/>
      <c r="BY955" s="11"/>
    </row>
    <row r="956" spans="1:77" ht="14.25" customHeight="1">
      <c r="A956" s="11"/>
      <c r="B956" s="11"/>
      <c r="C956" s="53"/>
      <c r="D956" s="16"/>
      <c r="E956" s="16"/>
      <c r="F956" s="16"/>
      <c r="G956" s="16"/>
      <c r="H956" s="11"/>
      <c r="I956" s="54"/>
      <c r="J956" s="54"/>
      <c r="K956" s="54"/>
      <c r="L956" s="54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  <c r="BN956" s="11"/>
      <c r="BO956" s="11"/>
      <c r="BP956" s="11"/>
      <c r="BQ956" s="11"/>
      <c r="BR956" s="11"/>
      <c r="BS956" s="11"/>
      <c r="BT956" s="11"/>
      <c r="BU956" s="11"/>
      <c r="BV956" s="11"/>
      <c r="BW956" s="11"/>
      <c r="BX956" s="11"/>
      <c r="BY956" s="11"/>
    </row>
    <row r="957" spans="1:77" ht="14.25" customHeight="1">
      <c r="A957" s="11"/>
      <c r="B957" s="11"/>
      <c r="C957" s="53"/>
      <c r="D957" s="16"/>
      <c r="E957" s="16"/>
      <c r="F957" s="16"/>
      <c r="G957" s="16"/>
      <c r="H957" s="11"/>
      <c r="I957" s="54"/>
      <c r="J957" s="54"/>
      <c r="K957" s="54"/>
      <c r="L957" s="54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  <c r="BN957" s="11"/>
      <c r="BO957" s="11"/>
      <c r="BP957" s="11"/>
      <c r="BQ957" s="11"/>
      <c r="BR957" s="11"/>
      <c r="BS957" s="11"/>
      <c r="BT957" s="11"/>
      <c r="BU957" s="11"/>
      <c r="BV957" s="11"/>
      <c r="BW957" s="11"/>
      <c r="BX957" s="11"/>
      <c r="BY957" s="11"/>
    </row>
    <row r="958" spans="1:77" ht="14.25" customHeight="1">
      <c r="A958" s="11"/>
      <c r="B958" s="11"/>
      <c r="C958" s="53"/>
      <c r="D958" s="16"/>
      <c r="E958" s="16"/>
      <c r="F958" s="16"/>
      <c r="G958" s="16"/>
      <c r="H958" s="11"/>
      <c r="I958" s="54"/>
      <c r="J958" s="54"/>
      <c r="K958" s="54"/>
      <c r="L958" s="54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  <c r="BN958" s="11"/>
      <c r="BO958" s="11"/>
      <c r="BP958" s="11"/>
      <c r="BQ958" s="11"/>
      <c r="BR958" s="11"/>
      <c r="BS958" s="11"/>
      <c r="BT958" s="11"/>
      <c r="BU958" s="11"/>
      <c r="BV958" s="11"/>
      <c r="BW958" s="11"/>
      <c r="BX958" s="11"/>
      <c r="BY958" s="11"/>
    </row>
    <row r="959" spans="1:77" ht="14.25" customHeight="1">
      <c r="A959" s="11"/>
      <c r="B959" s="11"/>
      <c r="C959" s="53"/>
      <c r="D959" s="16"/>
      <c r="E959" s="16"/>
      <c r="F959" s="16"/>
      <c r="G959" s="16"/>
      <c r="H959" s="11"/>
      <c r="I959" s="54"/>
      <c r="J959" s="54"/>
      <c r="K959" s="54"/>
      <c r="L959" s="54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  <c r="BN959" s="11"/>
      <c r="BO959" s="11"/>
      <c r="BP959" s="11"/>
      <c r="BQ959" s="11"/>
      <c r="BR959" s="11"/>
      <c r="BS959" s="11"/>
      <c r="BT959" s="11"/>
      <c r="BU959" s="11"/>
      <c r="BV959" s="11"/>
      <c r="BW959" s="11"/>
      <c r="BX959" s="11"/>
      <c r="BY959" s="11"/>
    </row>
    <row r="960" spans="1:77" ht="14.25" customHeight="1">
      <c r="A960" s="11"/>
      <c r="B960" s="11"/>
      <c r="C960" s="53"/>
      <c r="D960" s="16"/>
      <c r="E960" s="16"/>
      <c r="F960" s="16"/>
      <c r="G960" s="16"/>
      <c r="H960" s="11"/>
      <c r="I960" s="54"/>
      <c r="J960" s="54"/>
      <c r="K960" s="54"/>
      <c r="L960" s="54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  <c r="BN960" s="11"/>
      <c r="BO960" s="11"/>
      <c r="BP960" s="11"/>
      <c r="BQ960" s="11"/>
      <c r="BR960" s="11"/>
      <c r="BS960" s="11"/>
      <c r="BT960" s="11"/>
      <c r="BU960" s="11"/>
      <c r="BV960" s="11"/>
      <c r="BW960" s="11"/>
      <c r="BX960" s="11"/>
      <c r="BY960" s="11"/>
    </row>
    <row r="961" spans="1:77" ht="14.25" customHeight="1">
      <c r="A961" s="11"/>
      <c r="B961" s="11"/>
      <c r="C961" s="53"/>
      <c r="D961" s="16"/>
      <c r="E961" s="16"/>
      <c r="F961" s="16"/>
      <c r="G961" s="16"/>
      <c r="H961" s="11"/>
      <c r="I961" s="54"/>
      <c r="J961" s="54"/>
      <c r="K961" s="54"/>
      <c r="L961" s="54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  <c r="BN961" s="11"/>
      <c r="BO961" s="11"/>
      <c r="BP961" s="11"/>
      <c r="BQ961" s="11"/>
      <c r="BR961" s="11"/>
      <c r="BS961" s="11"/>
      <c r="BT961" s="11"/>
      <c r="BU961" s="11"/>
      <c r="BV961" s="11"/>
      <c r="BW961" s="11"/>
      <c r="BX961" s="11"/>
      <c r="BY961" s="11"/>
    </row>
    <row r="962" spans="1:77" ht="14.25" customHeight="1">
      <c r="A962" s="11"/>
      <c r="B962" s="11"/>
      <c r="C962" s="53"/>
      <c r="D962" s="16"/>
      <c r="E962" s="16"/>
      <c r="F962" s="16"/>
      <c r="G962" s="16"/>
      <c r="H962" s="11"/>
      <c r="I962" s="54"/>
      <c r="J962" s="54"/>
      <c r="K962" s="54"/>
      <c r="L962" s="54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  <c r="BN962" s="11"/>
      <c r="BO962" s="11"/>
      <c r="BP962" s="11"/>
      <c r="BQ962" s="11"/>
      <c r="BR962" s="11"/>
      <c r="BS962" s="11"/>
      <c r="BT962" s="11"/>
      <c r="BU962" s="11"/>
      <c r="BV962" s="11"/>
      <c r="BW962" s="11"/>
      <c r="BX962" s="11"/>
      <c r="BY962" s="11"/>
    </row>
    <row r="963" spans="1:77" ht="14.25" customHeight="1">
      <c r="A963" s="11"/>
      <c r="B963" s="11"/>
      <c r="C963" s="53"/>
      <c r="D963" s="16"/>
      <c r="E963" s="16"/>
      <c r="F963" s="16"/>
      <c r="G963" s="16"/>
      <c r="H963" s="11"/>
      <c r="I963" s="54"/>
      <c r="J963" s="54"/>
      <c r="K963" s="54"/>
      <c r="L963" s="54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  <c r="BN963" s="11"/>
      <c r="BO963" s="11"/>
      <c r="BP963" s="11"/>
      <c r="BQ963" s="11"/>
      <c r="BR963" s="11"/>
      <c r="BS963" s="11"/>
      <c r="BT963" s="11"/>
      <c r="BU963" s="11"/>
      <c r="BV963" s="11"/>
      <c r="BW963" s="11"/>
      <c r="BX963" s="11"/>
      <c r="BY963" s="11"/>
    </row>
    <row r="964" spans="1:77" ht="14.25" customHeight="1">
      <c r="A964" s="11"/>
      <c r="B964" s="11"/>
      <c r="C964" s="53"/>
      <c r="D964" s="16"/>
      <c r="E964" s="16"/>
      <c r="F964" s="16"/>
      <c r="G964" s="16"/>
      <c r="H964" s="11"/>
      <c r="I964" s="54"/>
      <c r="J964" s="54"/>
      <c r="K964" s="54"/>
      <c r="L964" s="54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  <c r="BN964" s="11"/>
      <c r="BO964" s="11"/>
      <c r="BP964" s="11"/>
      <c r="BQ964" s="11"/>
      <c r="BR964" s="11"/>
      <c r="BS964" s="11"/>
      <c r="BT964" s="11"/>
      <c r="BU964" s="11"/>
      <c r="BV964" s="11"/>
      <c r="BW964" s="11"/>
      <c r="BX964" s="11"/>
      <c r="BY964" s="11"/>
    </row>
    <row r="965" spans="1:77" ht="14.25" customHeight="1">
      <c r="A965" s="11"/>
      <c r="B965" s="11"/>
      <c r="C965" s="53"/>
      <c r="D965" s="16"/>
      <c r="E965" s="16"/>
      <c r="F965" s="16"/>
      <c r="G965" s="16"/>
      <c r="H965" s="11"/>
      <c r="I965" s="54"/>
      <c r="J965" s="54"/>
      <c r="K965" s="54"/>
      <c r="L965" s="54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  <c r="BN965" s="11"/>
      <c r="BO965" s="11"/>
      <c r="BP965" s="11"/>
      <c r="BQ965" s="11"/>
      <c r="BR965" s="11"/>
      <c r="BS965" s="11"/>
      <c r="BT965" s="11"/>
      <c r="BU965" s="11"/>
      <c r="BV965" s="11"/>
      <c r="BW965" s="11"/>
      <c r="BX965" s="11"/>
      <c r="BY965" s="11"/>
    </row>
    <row r="966" spans="1:77" ht="14.25" customHeight="1">
      <c r="A966" s="11"/>
      <c r="B966" s="11"/>
      <c r="C966" s="53"/>
      <c r="D966" s="16"/>
      <c r="E966" s="16"/>
      <c r="F966" s="16"/>
      <c r="G966" s="16"/>
      <c r="H966" s="11"/>
      <c r="I966" s="54"/>
      <c r="J966" s="54"/>
      <c r="K966" s="54"/>
      <c r="L966" s="54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  <c r="BN966" s="11"/>
      <c r="BO966" s="11"/>
      <c r="BP966" s="11"/>
      <c r="BQ966" s="11"/>
      <c r="BR966" s="11"/>
      <c r="BS966" s="11"/>
      <c r="BT966" s="11"/>
      <c r="BU966" s="11"/>
      <c r="BV966" s="11"/>
      <c r="BW966" s="11"/>
      <c r="BX966" s="11"/>
      <c r="BY966" s="11"/>
    </row>
    <row r="967" spans="1:77" ht="14.25" customHeight="1">
      <c r="A967" s="11"/>
      <c r="B967" s="11"/>
      <c r="C967" s="53"/>
      <c r="D967" s="16"/>
      <c r="E967" s="16"/>
      <c r="F967" s="16"/>
      <c r="G967" s="16"/>
      <c r="H967" s="11"/>
      <c r="I967" s="54"/>
      <c r="J967" s="54"/>
      <c r="K967" s="54"/>
      <c r="L967" s="54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  <c r="BN967" s="11"/>
      <c r="BO967" s="11"/>
      <c r="BP967" s="11"/>
      <c r="BQ967" s="11"/>
      <c r="BR967" s="11"/>
      <c r="BS967" s="11"/>
      <c r="BT967" s="11"/>
      <c r="BU967" s="11"/>
      <c r="BV967" s="11"/>
      <c r="BW967" s="11"/>
      <c r="BX967" s="11"/>
      <c r="BY967" s="11"/>
    </row>
    <row r="968" spans="1:77" ht="14.25" customHeight="1">
      <c r="A968" s="11"/>
      <c r="B968" s="11"/>
      <c r="C968" s="53"/>
      <c r="D968" s="16"/>
      <c r="E968" s="16"/>
      <c r="F968" s="16"/>
      <c r="G968" s="16"/>
      <c r="H968" s="11"/>
      <c r="I968" s="54"/>
      <c r="J968" s="54"/>
      <c r="K968" s="54"/>
      <c r="L968" s="54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  <c r="BN968" s="11"/>
      <c r="BO968" s="11"/>
      <c r="BP968" s="11"/>
      <c r="BQ968" s="11"/>
      <c r="BR968" s="11"/>
      <c r="BS968" s="11"/>
      <c r="BT968" s="11"/>
      <c r="BU968" s="11"/>
      <c r="BV968" s="11"/>
      <c r="BW968" s="11"/>
      <c r="BX968" s="11"/>
      <c r="BY968" s="11"/>
    </row>
    <row r="969" spans="1:77" ht="14.25" customHeight="1">
      <c r="A969" s="11"/>
      <c r="B969" s="11"/>
      <c r="C969" s="53"/>
      <c r="D969" s="16"/>
      <c r="E969" s="16"/>
      <c r="F969" s="16"/>
      <c r="G969" s="16"/>
      <c r="H969" s="11"/>
      <c r="I969" s="54"/>
      <c r="J969" s="54"/>
      <c r="K969" s="54"/>
      <c r="L969" s="54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  <c r="BN969" s="11"/>
      <c r="BO969" s="11"/>
      <c r="BP969" s="11"/>
      <c r="BQ969" s="11"/>
      <c r="BR969" s="11"/>
      <c r="BS969" s="11"/>
      <c r="BT969" s="11"/>
      <c r="BU969" s="11"/>
      <c r="BV969" s="11"/>
      <c r="BW969" s="11"/>
      <c r="BX969" s="11"/>
      <c r="BY969" s="11"/>
    </row>
    <row r="970" spans="1:77" ht="14.25" customHeight="1">
      <c r="A970" s="11"/>
      <c r="B970" s="11"/>
      <c r="C970" s="53"/>
      <c r="D970" s="16"/>
      <c r="E970" s="16"/>
      <c r="F970" s="16"/>
      <c r="G970" s="16"/>
      <c r="H970" s="11"/>
      <c r="I970" s="54"/>
      <c r="J970" s="54"/>
      <c r="K970" s="54"/>
      <c r="L970" s="54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  <c r="BN970" s="11"/>
      <c r="BO970" s="11"/>
      <c r="BP970" s="11"/>
      <c r="BQ970" s="11"/>
      <c r="BR970" s="11"/>
      <c r="BS970" s="11"/>
      <c r="BT970" s="11"/>
      <c r="BU970" s="11"/>
      <c r="BV970" s="11"/>
      <c r="BW970" s="11"/>
      <c r="BX970" s="11"/>
      <c r="BY970" s="11"/>
    </row>
    <row r="971" spans="1:77" ht="14.25" customHeight="1">
      <c r="A971" s="11"/>
      <c r="B971" s="11"/>
      <c r="C971" s="53"/>
      <c r="D971" s="16"/>
      <c r="E971" s="16"/>
      <c r="F971" s="16"/>
      <c r="G971" s="16"/>
      <c r="H971" s="11"/>
      <c r="I971" s="54"/>
      <c r="J971" s="54"/>
      <c r="K971" s="54"/>
      <c r="L971" s="54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  <c r="BN971" s="11"/>
      <c r="BO971" s="11"/>
      <c r="BP971" s="11"/>
      <c r="BQ971" s="11"/>
      <c r="BR971" s="11"/>
      <c r="BS971" s="11"/>
      <c r="BT971" s="11"/>
      <c r="BU971" s="11"/>
      <c r="BV971" s="11"/>
      <c r="BW971" s="11"/>
      <c r="BX971" s="11"/>
      <c r="BY971" s="11"/>
    </row>
    <row r="972" spans="1:77" ht="14.25" customHeight="1">
      <c r="A972" s="11"/>
      <c r="B972" s="11"/>
      <c r="C972" s="53"/>
      <c r="D972" s="16"/>
      <c r="E972" s="16"/>
      <c r="F972" s="16"/>
      <c r="G972" s="16"/>
      <c r="H972" s="11"/>
      <c r="I972" s="54"/>
      <c r="J972" s="54"/>
      <c r="K972" s="54"/>
      <c r="L972" s="54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  <c r="BN972" s="11"/>
      <c r="BO972" s="11"/>
      <c r="BP972" s="11"/>
      <c r="BQ972" s="11"/>
      <c r="BR972" s="11"/>
      <c r="BS972" s="11"/>
      <c r="BT972" s="11"/>
      <c r="BU972" s="11"/>
      <c r="BV972" s="11"/>
      <c r="BW972" s="11"/>
      <c r="BX972" s="11"/>
      <c r="BY972" s="11"/>
    </row>
    <row r="973" spans="1:77" ht="14.25" customHeight="1">
      <c r="A973" s="11"/>
      <c r="B973" s="11"/>
      <c r="C973" s="53"/>
      <c r="D973" s="16"/>
      <c r="E973" s="16"/>
      <c r="F973" s="16"/>
      <c r="G973" s="16"/>
      <c r="H973" s="11"/>
      <c r="I973" s="54"/>
      <c r="J973" s="54"/>
      <c r="K973" s="54"/>
      <c r="L973" s="54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  <c r="BN973" s="11"/>
      <c r="BO973" s="11"/>
      <c r="BP973" s="11"/>
      <c r="BQ973" s="11"/>
      <c r="BR973" s="11"/>
      <c r="BS973" s="11"/>
      <c r="BT973" s="11"/>
      <c r="BU973" s="11"/>
      <c r="BV973" s="11"/>
      <c r="BW973" s="11"/>
      <c r="BX973" s="11"/>
      <c r="BY973" s="11"/>
    </row>
    <row r="974" spans="1:77" ht="14.25" customHeight="1">
      <c r="A974" s="11"/>
      <c r="B974" s="11"/>
      <c r="C974" s="53"/>
      <c r="D974" s="16"/>
      <c r="E974" s="16"/>
      <c r="F974" s="16"/>
      <c r="G974" s="16"/>
      <c r="H974" s="11"/>
      <c r="I974" s="54"/>
      <c r="J974" s="54"/>
      <c r="K974" s="54"/>
      <c r="L974" s="54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  <c r="BN974" s="11"/>
      <c r="BO974" s="11"/>
      <c r="BP974" s="11"/>
      <c r="BQ974" s="11"/>
      <c r="BR974" s="11"/>
      <c r="BS974" s="11"/>
      <c r="BT974" s="11"/>
      <c r="BU974" s="11"/>
      <c r="BV974" s="11"/>
      <c r="BW974" s="11"/>
      <c r="BX974" s="11"/>
      <c r="BY974" s="11"/>
    </row>
    <row r="975" spans="1:77" ht="14.25" customHeight="1">
      <c r="A975" s="11"/>
      <c r="B975" s="11"/>
      <c r="C975" s="53"/>
      <c r="D975" s="16"/>
      <c r="E975" s="16"/>
      <c r="F975" s="16"/>
      <c r="G975" s="16"/>
      <c r="H975" s="11"/>
      <c r="I975" s="54"/>
      <c r="J975" s="54"/>
      <c r="K975" s="54"/>
      <c r="L975" s="54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  <c r="BH975" s="11"/>
      <c r="BI975" s="11"/>
      <c r="BJ975" s="11"/>
      <c r="BK975" s="11"/>
      <c r="BL975" s="11"/>
      <c r="BM975" s="11"/>
      <c r="BN975" s="11"/>
      <c r="BO975" s="11"/>
      <c r="BP975" s="11"/>
      <c r="BQ975" s="11"/>
      <c r="BR975" s="11"/>
      <c r="BS975" s="11"/>
      <c r="BT975" s="11"/>
      <c r="BU975" s="11"/>
      <c r="BV975" s="11"/>
      <c r="BW975" s="11"/>
      <c r="BX975" s="11"/>
      <c r="BY975" s="11"/>
    </row>
    <row r="976" spans="1:77" ht="14.25" customHeight="1">
      <c r="A976" s="11"/>
      <c r="B976" s="11"/>
      <c r="C976" s="53"/>
      <c r="D976" s="16"/>
      <c r="E976" s="16"/>
      <c r="F976" s="16"/>
      <c r="G976" s="16"/>
      <c r="H976" s="11"/>
      <c r="I976" s="54"/>
      <c r="J976" s="54"/>
      <c r="K976" s="54"/>
      <c r="L976" s="54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  <c r="BH976" s="11"/>
      <c r="BI976" s="11"/>
      <c r="BJ976" s="11"/>
      <c r="BK976" s="11"/>
      <c r="BL976" s="11"/>
      <c r="BM976" s="11"/>
      <c r="BN976" s="11"/>
      <c r="BO976" s="11"/>
      <c r="BP976" s="11"/>
      <c r="BQ976" s="11"/>
      <c r="BR976" s="11"/>
      <c r="BS976" s="11"/>
      <c r="BT976" s="11"/>
      <c r="BU976" s="11"/>
      <c r="BV976" s="11"/>
      <c r="BW976" s="11"/>
      <c r="BX976" s="11"/>
      <c r="BY976" s="11"/>
    </row>
    <row r="977" spans="1:77" ht="14.25" customHeight="1">
      <c r="A977" s="11"/>
      <c r="B977" s="11"/>
      <c r="C977" s="53"/>
      <c r="D977" s="16"/>
      <c r="E977" s="16"/>
      <c r="F977" s="16"/>
      <c r="G977" s="16"/>
      <c r="H977" s="11"/>
      <c r="I977" s="54"/>
      <c r="J977" s="54"/>
      <c r="K977" s="54"/>
      <c r="L977" s="54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  <c r="BH977" s="11"/>
      <c r="BI977" s="11"/>
      <c r="BJ977" s="11"/>
      <c r="BK977" s="11"/>
      <c r="BL977" s="11"/>
      <c r="BM977" s="11"/>
      <c r="BN977" s="11"/>
      <c r="BO977" s="11"/>
      <c r="BP977" s="11"/>
      <c r="BQ977" s="11"/>
      <c r="BR977" s="11"/>
      <c r="BS977" s="11"/>
      <c r="BT977" s="11"/>
      <c r="BU977" s="11"/>
      <c r="BV977" s="11"/>
      <c r="BW977" s="11"/>
      <c r="BX977" s="11"/>
      <c r="BY977" s="11"/>
    </row>
    <row r="978" spans="1:77" ht="14.25" customHeight="1">
      <c r="A978" s="11"/>
      <c r="B978" s="11"/>
      <c r="C978" s="53"/>
      <c r="D978" s="16"/>
      <c r="E978" s="16"/>
      <c r="F978" s="16"/>
      <c r="G978" s="16"/>
      <c r="H978" s="11"/>
      <c r="I978" s="54"/>
      <c r="J978" s="54"/>
      <c r="K978" s="54"/>
      <c r="L978" s="54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  <c r="BH978" s="11"/>
      <c r="BI978" s="11"/>
      <c r="BJ978" s="11"/>
      <c r="BK978" s="11"/>
      <c r="BL978" s="11"/>
      <c r="BM978" s="11"/>
      <c r="BN978" s="11"/>
      <c r="BO978" s="11"/>
      <c r="BP978" s="11"/>
      <c r="BQ978" s="11"/>
      <c r="BR978" s="11"/>
      <c r="BS978" s="11"/>
      <c r="BT978" s="11"/>
      <c r="BU978" s="11"/>
      <c r="BV978" s="11"/>
      <c r="BW978" s="11"/>
      <c r="BX978" s="11"/>
      <c r="BY978" s="11"/>
    </row>
    <row r="979" spans="1:77" ht="14.25" customHeight="1">
      <c r="A979" s="11"/>
      <c r="B979" s="11"/>
      <c r="C979" s="53"/>
      <c r="D979" s="16"/>
      <c r="E979" s="16"/>
      <c r="F979" s="16"/>
      <c r="G979" s="16"/>
      <c r="H979" s="11"/>
      <c r="I979" s="54"/>
      <c r="J979" s="54"/>
      <c r="K979" s="54"/>
      <c r="L979" s="54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  <c r="BH979" s="11"/>
      <c r="BI979" s="11"/>
      <c r="BJ979" s="11"/>
      <c r="BK979" s="11"/>
      <c r="BL979" s="11"/>
      <c r="BM979" s="11"/>
      <c r="BN979" s="11"/>
      <c r="BO979" s="11"/>
      <c r="BP979" s="11"/>
      <c r="BQ979" s="11"/>
      <c r="BR979" s="11"/>
      <c r="BS979" s="11"/>
      <c r="BT979" s="11"/>
      <c r="BU979" s="11"/>
      <c r="BV979" s="11"/>
      <c r="BW979" s="11"/>
      <c r="BX979" s="11"/>
      <c r="BY979" s="11"/>
    </row>
    <row r="980" spans="1:77" ht="14.25" customHeight="1">
      <c r="A980" s="11"/>
      <c r="B980" s="11"/>
      <c r="C980" s="53"/>
      <c r="D980" s="16"/>
      <c r="E980" s="16"/>
      <c r="F980" s="16"/>
      <c r="G980" s="16"/>
      <c r="H980" s="11"/>
      <c r="I980" s="54"/>
      <c r="J980" s="54"/>
      <c r="K980" s="54"/>
      <c r="L980" s="54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  <c r="BH980" s="11"/>
      <c r="BI980" s="11"/>
      <c r="BJ980" s="11"/>
      <c r="BK980" s="11"/>
      <c r="BL980" s="11"/>
      <c r="BM980" s="11"/>
      <c r="BN980" s="11"/>
      <c r="BO980" s="11"/>
      <c r="BP980" s="11"/>
      <c r="BQ980" s="11"/>
      <c r="BR980" s="11"/>
      <c r="BS980" s="11"/>
      <c r="BT980" s="11"/>
      <c r="BU980" s="11"/>
      <c r="BV980" s="11"/>
      <c r="BW980" s="11"/>
      <c r="BX980" s="11"/>
      <c r="BY980" s="11"/>
    </row>
    <row r="981" spans="1:77" ht="14.25" customHeight="1">
      <c r="A981" s="11"/>
      <c r="B981" s="11"/>
      <c r="C981" s="53"/>
      <c r="D981" s="16"/>
      <c r="E981" s="16"/>
      <c r="F981" s="16"/>
      <c r="G981" s="16"/>
      <c r="H981" s="11"/>
      <c r="I981" s="54"/>
      <c r="J981" s="54"/>
      <c r="K981" s="54"/>
      <c r="L981" s="54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  <c r="BH981" s="11"/>
      <c r="BI981" s="11"/>
      <c r="BJ981" s="11"/>
      <c r="BK981" s="11"/>
      <c r="BL981" s="11"/>
      <c r="BM981" s="11"/>
      <c r="BN981" s="11"/>
      <c r="BO981" s="11"/>
      <c r="BP981" s="11"/>
      <c r="BQ981" s="11"/>
      <c r="BR981" s="11"/>
      <c r="BS981" s="11"/>
      <c r="BT981" s="11"/>
      <c r="BU981" s="11"/>
      <c r="BV981" s="11"/>
      <c r="BW981" s="11"/>
      <c r="BX981" s="11"/>
      <c r="BY981" s="11"/>
    </row>
    <row r="982" spans="1:77" ht="14.25" customHeight="1">
      <c r="A982" s="11"/>
      <c r="B982" s="11"/>
      <c r="C982" s="53"/>
      <c r="D982" s="16"/>
      <c r="E982" s="16"/>
      <c r="F982" s="16"/>
      <c r="G982" s="16"/>
      <c r="H982" s="11"/>
      <c r="I982" s="54"/>
      <c r="J982" s="54"/>
      <c r="K982" s="54"/>
      <c r="L982" s="54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  <c r="BH982" s="11"/>
      <c r="BI982" s="11"/>
      <c r="BJ982" s="11"/>
      <c r="BK982" s="11"/>
      <c r="BL982" s="11"/>
      <c r="BM982" s="11"/>
      <c r="BN982" s="11"/>
      <c r="BO982" s="11"/>
      <c r="BP982" s="11"/>
      <c r="BQ982" s="11"/>
      <c r="BR982" s="11"/>
      <c r="BS982" s="11"/>
      <c r="BT982" s="11"/>
      <c r="BU982" s="11"/>
      <c r="BV982" s="11"/>
      <c r="BW982" s="11"/>
      <c r="BX982" s="11"/>
      <c r="BY982" s="11"/>
    </row>
    <row r="983" spans="1:77" ht="14.25" customHeight="1">
      <c r="A983" s="11"/>
      <c r="B983" s="11"/>
      <c r="C983" s="53"/>
      <c r="D983" s="16"/>
      <c r="E983" s="16"/>
      <c r="F983" s="16"/>
      <c r="G983" s="16"/>
      <c r="H983" s="11"/>
      <c r="I983" s="54"/>
      <c r="J983" s="54"/>
      <c r="K983" s="54"/>
      <c r="L983" s="54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  <c r="BH983" s="11"/>
      <c r="BI983" s="11"/>
      <c r="BJ983" s="11"/>
      <c r="BK983" s="11"/>
      <c r="BL983" s="11"/>
      <c r="BM983" s="11"/>
      <c r="BN983" s="11"/>
      <c r="BO983" s="11"/>
      <c r="BP983" s="11"/>
      <c r="BQ983" s="11"/>
      <c r="BR983" s="11"/>
      <c r="BS983" s="11"/>
      <c r="BT983" s="11"/>
      <c r="BU983" s="11"/>
      <c r="BV983" s="11"/>
      <c r="BW983" s="11"/>
      <c r="BX983" s="11"/>
      <c r="BY983" s="11"/>
    </row>
    <row r="984" spans="1:77" ht="14.25" customHeight="1">
      <c r="A984" s="11"/>
      <c r="B984" s="11"/>
      <c r="C984" s="53"/>
      <c r="D984" s="16"/>
      <c r="E984" s="16"/>
      <c r="F984" s="16"/>
      <c r="G984" s="16"/>
      <c r="H984" s="11"/>
      <c r="I984" s="54"/>
      <c r="J984" s="54"/>
      <c r="K984" s="54"/>
      <c r="L984" s="54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  <c r="BH984" s="11"/>
      <c r="BI984" s="11"/>
      <c r="BJ984" s="11"/>
      <c r="BK984" s="11"/>
      <c r="BL984" s="11"/>
      <c r="BM984" s="11"/>
      <c r="BN984" s="11"/>
      <c r="BO984" s="11"/>
      <c r="BP984" s="11"/>
      <c r="BQ984" s="11"/>
      <c r="BR984" s="11"/>
      <c r="BS984" s="11"/>
      <c r="BT984" s="11"/>
      <c r="BU984" s="11"/>
      <c r="BV984" s="11"/>
      <c r="BW984" s="11"/>
      <c r="BX984" s="11"/>
      <c r="BY984" s="11"/>
    </row>
    <row r="985" spans="1:77" ht="14.25" customHeight="1">
      <c r="A985" s="11"/>
      <c r="B985" s="11"/>
      <c r="C985" s="53"/>
      <c r="D985" s="16"/>
      <c r="E985" s="16"/>
      <c r="F985" s="16"/>
      <c r="G985" s="16"/>
      <c r="H985" s="11"/>
      <c r="I985" s="54"/>
      <c r="J985" s="54"/>
      <c r="K985" s="54"/>
      <c r="L985" s="54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  <c r="BH985" s="11"/>
      <c r="BI985" s="11"/>
      <c r="BJ985" s="11"/>
      <c r="BK985" s="11"/>
      <c r="BL985" s="11"/>
      <c r="BM985" s="11"/>
      <c r="BN985" s="11"/>
      <c r="BO985" s="11"/>
      <c r="BP985" s="11"/>
      <c r="BQ985" s="11"/>
      <c r="BR985" s="11"/>
      <c r="BS985" s="11"/>
      <c r="BT985" s="11"/>
      <c r="BU985" s="11"/>
      <c r="BV985" s="11"/>
      <c r="BW985" s="11"/>
      <c r="BX985" s="11"/>
      <c r="BY985" s="11"/>
    </row>
    <row r="986" spans="1:77" ht="14.25" customHeight="1">
      <c r="A986" s="11"/>
      <c r="B986" s="11"/>
      <c r="C986" s="53"/>
      <c r="D986" s="16"/>
      <c r="E986" s="16"/>
      <c r="F986" s="16"/>
      <c r="G986" s="16"/>
      <c r="H986" s="11"/>
      <c r="I986" s="54"/>
      <c r="J986" s="54"/>
      <c r="K986" s="54"/>
      <c r="L986" s="54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  <c r="BH986" s="11"/>
      <c r="BI986" s="11"/>
      <c r="BJ986" s="11"/>
      <c r="BK986" s="11"/>
      <c r="BL986" s="11"/>
      <c r="BM986" s="11"/>
      <c r="BN986" s="11"/>
      <c r="BO986" s="11"/>
      <c r="BP986" s="11"/>
      <c r="BQ986" s="11"/>
      <c r="BR986" s="11"/>
      <c r="BS986" s="11"/>
      <c r="BT986" s="11"/>
      <c r="BU986" s="11"/>
      <c r="BV986" s="11"/>
      <c r="BW986" s="11"/>
      <c r="BX986" s="11"/>
      <c r="BY986" s="11"/>
    </row>
    <row r="987" spans="1:77" ht="14.25" customHeight="1">
      <c r="A987" s="11"/>
      <c r="B987" s="11"/>
      <c r="C987" s="53"/>
      <c r="D987" s="16"/>
      <c r="E987" s="16"/>
      <c r="F987" s="16"/>
      <c r="G987" s="16"/>
      <c r="H987" s="11"/>
      <c r="I987" s="54"/>
      <c r="J987" s="54"/>
      <c r="K987" s="54"/>
      <c r="L987" s="54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  <c r="BH987" s="11"/>
      <c r="BI987" s="11"/>
      <c r="BJ987" s="11"/>
      <c r="BK987" s="11"/>
      <c r="BL987" s="11"/>
      <c r="BM987" s="11"/>
      <c r="BN987" s="11"/>
      <c r="BO987" s="11"/>
      <c r="BP987" s="11"/>
      <c r="BQ987" s="11"/>
      <c r="BR987" s="11"/>
      <c r="BS987" s="11"/>
      <c r="BT987" s="11"/>
      <c r="BU987" s="11"/>
      <c r="BV987" s="11"/>
      <c r="BW987" s="11"/>
      <c r="BX987" s="11"/>
      <c r="BY987" s="11"/>
    </row>
    <row r="988" spans="1:77" ht="14.25" customHeight="1">
      <c r="A988" s="11"/>
      <c r="B988" s="11"/>
      <c r="C988" s="53"/>
      <c r="D988" s="16"/>
      <c r="E988" s="16"/>
      <c r="F988" s="16"/>
      <c r="G988" s="16"/>
      <c r="H988" s="11"/>
      <c r="I988" s="54"/>
      <c r="J988" s="54"/>
      <c r="K988" s="54"/>
      <c r="L988" s="54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  <c r="BH988" s="11"/>
      <c r="BI988" s="11"/>
      <c r="BJ988" s="11"/>
      <c r="BK988" s="11"/>
      <c r="BL988" s="11"/>
      <c r="BM988" s="11"/>
      <c r="BN988" s="11"/>
      <c r="BO988" s="11"/>
      <c r="BP988" s="11"/>
      <c r="BQ988" s="11"/>
      <c r="BR988" s="11"/>
      <c r="BS988" s="11"/>
      <c r="BT988" s="11"/>
      <c r="BU988" s="11"/>
      <c r="BV988" s="11"/>
      <c r="BW988" s="11"/>
      <c r="BX988" s="11"/>
      <c r="BY988" s="11"/>
    </row>
    <row r="989" spans="1:77" ht="14.25" customHeight="1">
      <c r="A989" s="11"/>
      <c r="B989" s="11"/>
      <c r="C989" s="53"/>
      <c r="D989" s="16"/>
      <c r="E989" s="16"/>
      <c r="F989" s="16"/>
      <c r="G989" s="16"/>
      <c r="H989" s="11"/>
      <c r="I989" s="54"/>
      <c r="J989" s="54"/>
      <c r="K989" s="54"/>
      <c r="L989" s="54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  <c r="BH989" s="11"/>
      <c r="BI989" s="11"/>
      <c r="BJ989" s="11"/>
      <c r="BK989" s="11"/>
      <c r="BL989" s="11"/>
      <c r="BM989" s="11"/>
      <c r="BN989" s="11"/>
      <c r="BO989" s="11"/>
      <c r="BP989" s="11"/>
      <c r="BQ989" s="11"/>
      <c r="BR989" s="11"/>
      <c r="BS989" s="11"/>
      <c r="BT989" s="11"/>
      <c r="BU989" s="11"/>
      <c r="BV989" s="11"/>
      <c r="BW989" s="11"/>
      <c r="BX989" s="11"/>
      <c r="BY989" s="11"/>
    </row>
    <row r="990" spans="1:77" ht="14.25" customHeight="1">
      <c r="A990" s="11"/>
      <c r="B990" s="11"/>
      <c r="C990" s="53"/>
      <c r="D990" s="16"/>
      <c r="E990" s="16"/>
      <c r="F990" s="16"/>
      <c r="G990" s="16"/>
      <c r="H990" s="11"/>
      <c r="I990" s="54"/>
      <c r="J990" s="54"/>
      <c r="K990" s="54"/>
      <c r="L990" s="54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  <c r="BH990" s="11"/>
      <c r="BI990" s="11"/>
      <c r="BJ990" s="11"/>
      <c r="BK990" s="11"/>
      <c r="BL990" s="11"/>
      <c r="BM990" s="11"/>
      <c r="BN990" s="11"/>
      <c r="BO990" s="11"/>
      <c r="BP990" s="11"/>
      <c r="BQ990" s="11"/>
      <c r="BR990" s="11"/>
      <c r="BS990" s="11"/>
      <c r="BT990" s="11"/>
      <c r="BU990" s="11"/>
      <c r="BV990" s="11"/>
      <c r="BW990" s="11"/>
      <c r="BX990" s="11"/>
      <c r="BY990" s="11"/>
    </row>
    <row r="991" spans="1:77" ht="14.25" customHeight="1">
      <c r="A991" s="11"/>
      <c r="B991" s="11"/>
      <c r="C991" s="53"/>
      <c r="D991" s="16"/>
      <c r="E991" s="16"/>
      <c r="F991" s="16"/>
      <c r="G991" s="16"/>
      <c r="H991" s="11"/>
      <c r="I991" s="54"/>
      <c r="J991" s="54"/>
      <c r="K991" s="54"/>
      <c r="L991" s="54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  <c r="BH991" s="11"/>
      <c r="BI991" s="11"/>
      <c r="BJ991" s="11"/>
      <c r="BK991" s="11"/>
      <c r="BL991" s="11"/>
      <c r="BM991" s="11"/>
      <c r="BN991" s="11"/>
      <c r="BO991" s="11"/>
      <c r="BP991" s="11"/>
      <c r="BQ991" s="11"/>
      <c r="BR991" s="11"/>
      <c r="BS991" s="11"/>
      <c r="BT991" s="11"/>
      <c r="BU991" s="11"/>
      <c r="BV991" s="11"/>
      <c r="BW991" s="11"/>
      <c r="BX991" s="11"/>
      <c r="BY991" s="11"/>
    </row>
    <row r="992" spans="1:77" ht="14.25" customHeight="1">
      <c r="A992" s="11"/>
      <c r="B992" s="11"/>
      <c r="C992" s="53"/>
      <c r="D992" s="16"/>
      <c r="E992" s="16"/>
      <c r="F992" s="16"/>
      <c r="G992" s="16"/>
      <c r="H992" s="11"/>
      <c r="I992" s="54"/>
      <c r="J992" s="54"/>
      <c r="K992" s="54"/>
      <c r="L992" s="54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  <c r="BH992" s="11"/>
      <c r="BI992" s="11"/>
      <c r="BJ992" s="11"/>
      <c r="BK992" s="11"/>
      <c r="BL992" s="11"/>
      <c r="BM992" s="11"/>
      <c r="BN992" s="11"/>
      <c r="BO992" s="11"/>
      <c r="BP992" s="11"/>
      <c r="BQ992" s="11"/>
      <c r="BR992" s="11"/>
      <c r="BS992" s="11"/>
      <c r="BT992" s="11"/>
      <c r="BU992" s="11"/>
      <c r="BV992" s="11"/>
      <c r="BW992" s="11"/>
      <c r="BX992" s="11"/>
      <c r="BY992" s="11"/>
    </row>
    <row r="993" spans="1:77" ht="14.25" customHeight="1">
      <c r="A993" s="11"/>
      <c r="B993" s="11"/>
      <c r="C993" s="53"/>
      <c r="D993" s="16"/>
      <c r="E993" s="16"/>
      <c r="F993" s="16"/>
      <c r="G993" s="16"/>
      <c r="H993" s="11"/>
      <c r="I993" s="54"/>
      <c r="J993" s="54"/>
      <c r="K993" s="54"/>
      <c r="L993" s="54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  <c r="BH993" s="11"/>
      <c r="BI993" s="11"/>
      <c r="BJ993" s="11"/>
      <c r="BK993" s="11"/>
      <c r="BL993" s="11"/>
      <c r="BM993" s="11"/>
      <c r="BN993" s="11"/>
      <c r="BO993" s="11"/>
      <c r="BP993" s="11"/>
      <c r="BQ993" s="11"/>
      <c r="BR993" s="11"/>
      <c r="BS993" s="11"/>
      <c r="BT993" s="11"/>
      <c r="BU993" s="11"/>
      <c r="BV993" s="11"/>
      <c r="BW993" s="11"/>
      <c r="BX993" s="11"/>
      <c r="BY993" s="11"/>
    </row>
    <row r="994" spans="1:77" ht="14.25" customHeight="1">
      <c r="A994" s="11"/>
      <c r="B994" s="11"/>
      <c r="C994" s="53"/>
      <c r="D994" s="16"/>
      <c r="E994" s="16"/>
      <c r="F994" s="16"/>
      <c r="G994" s="16"/>
      <c r="H994" s="11"/>
      <c r="I994" s="54"/>
      <c r="J994" s="54"/>
      <c r="K994" s="54"/>
      <c r="L994" s="54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  <c r="BH994" s="11"/>
      <c r="BI994" s="11"/>
      <c r="BJ994" s="11"/>
      <c r="BK994" s="11"/>
      <c r="BL994" s="11"/>
      <c r="BM994" s="11"/>
      <c r="BN994" s="11"/>
      <c r="BO994" s="11"/>
      <c r="BP994" s="11"/>
      <c r="BQ994" s="11"/>
      <c r="BR994" s="11"/>
      <c r="BS994" s="11"/>
      <c r="BT994" s="11"/>
      <c r="BU994" s="11"/>
      <c r="BV994" s="11"/>
      <c r="BW994" s="11"/>
      <c r="BX994" s="11"/>
      <c r="BY994" s="11"/>
    </row>
    <row r="995" spans="1:77" ht="14.25" customHeight="1">
      <c r="A995" s="11"/>
      <c r="B995" s="11"/>
      <c r="C995" s="53"/>
      <c r="D995" s="16"/>
      <c r="E995" s="16"/>
      <c r="F995" s="16"/>
      <c r="G995" s="16"/>
      <c r="H995" s="11"/>
      <c r="I995" s="54"/>
      <c r="J995" s="54"/>
      <c r="K995" s="54"/>
      <c r="L995" s="54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  <c r="BH995" s="11"/>
      <c r="BI995" s="11"/>
      <c r="BJ995" s="11"/>
      <c r="BK995" s="11"/>
      <c r="BL995" s="11"/>
      <c r="BM995" s="11"/>
      <c r="BN995" s="11"/>
      <c r="BO995" s="11"/>
      <c r="BP995" s="11"/>
      <c r="BQ995" s="11"/>
      <c r="BR995" s="11"/>
      <c r="BS995" s="11"/>
      <c r="BT995" s="11"/>
      <c r="BU995" s="11"/>
      <c r="BV995" s="11"/>
      <c r="BW995" s="11"/>
      <c r="BX995" s="11"/>
      <c r="BY995" s="11"/>
    </row>
    <row r="996" spans="1:77" ht="14.25" customHeight="1">
      <c r="A996" s="11"/>
      <c r="B996" s="11"/>
      <c r="C996" s="53"/>
      <c r="D996" s="16"/>
      <c r="E996" s="16"/>
      <c r="F996" s="16"/>
      <c r="G996" s="16"/>
      <c r="H996" s="11"/>
      <c r="I996" s="54"/>
      <c r="J996" s="54"/>
      <c r="K996" s="54"/>
      <c r="L996" s="54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  <c r="BH996" s="11"/>
      <c r="BI996" s="11"/>
      <c r="BJ996" s="11"/>
      <c r="BK996" s="11"/>
      <c r="BL996" s="11"/>
      <c r="BM996" s="11"/>
      <c r="BN996" s="11"/>
      <c r="BO996" s="11"/>
      <c r="BP996" s="11"/>
      <c r="BQ996" s="11"/>
      <c r="BR996" s="11"/>
      <c r="BS996" s="11"/>
      <c r="BT996" s="11"/>
      <c r="BU996" s="11"/>
      <c r="BV996" s="11"/>
      <c r="BW996" s="11"/>
      <c r="BX996" s="11"/>
      <c r="BY996" s="11"/>
    </row>
    <row r="997" spans="1:77" ht="14.25" customHeight="1">
      <c r="A997" s="11"/>
      <c r="B997" s="11"/>
      <c r="C997" s="53"/>
      <c r="D997" s="16"/>
      <c r="E997" s="16"/>
      <c r="F997" s="16"/>
      <c r="G997" s="16"/>
      <c r="H997" s="11"/>
      <c r="I997" s="54"/>
      <c r="J997" s="54"/>
      <c r="K997" s="54"/>
      <c r="L997" s="54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  <c r="BH997" s="11"/>
      <c r="BI997" s="11"/>
      <c r="BJ997" s="11"/>
      <c r="BK997" s="11"/>
      <c r="BL997" s="11"/>
      <c r="BM997" s="11"/>
      <c r="BN997" s="11"/>
      <c r="BO997" s="11"/>
      <c r="BP997" s="11"/>
      <c r="BQ997" s="11"/>
      <c r="BR997" s="11"/>
      <c r="BS997" s="11"/>
      <c r="BT997" s="11"/>
      <c r="BU997" s="11"/>
      <c r="BV997" s="11"/>
      <c r="BW997" s="11"/>
      <c r="BX997" s="11"/>
      <c r="BY997" s="11"/>
    </row>
    <row r="998" spans="1:77" ht="14.25" customHeight="1">
      <c r="A998" s="11"/>
      <c r="B998" s="11"/>
      <c r="C998" s="53"/>
      <c r="D998" s="16"/>
      <c r="E998" s="16"/>
      <c r="F998" s="16"/>
      <c r="G998" s="16"/>
      <c r="H998" s="11"/>
      <c r="I998" s="54"/>
      <c r="J998" s="54"/>
      <c r="K998" s="54"/>
      <c r="L998" s="54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  <c r="BH998" s="11"/>
      <c r="BI998" s="11"/>
      <c r="BJ998" s="11"/>
      <c r="BK998" s="11"/>
      <c r="BL998" s="11"/>
      <c r="BM998" s="11"/>
      <c r="BN998" s="11"/>
      <c r="BO998" s="11"/>
      <c r="BP998" s="11"/>
      <c r="BQ998" s="11"/>
      <c r="BR998" s="11"/>
      <c r="BS998" s="11"/>
      <c r="BT998" s="11"/>
      <c r="BU998" s="11"/>
      <c r="BV998" s="11"/>
      <c r="BW998" s="11"/>
      <c r="BX998" s="11"/>
      <c r="BY998" s="11"/>
    </row>
    <row r="999" spans="1:77" ht="14.25" customHeight="1">
      <c r="A999" s="11"/>
      <c r="B999" s="11"/>
      <c r="C999" s="53"/>
      <c r="D999" s="16"/>
      <c r="E999" s="16"/>
      <c r="F999" s="16"/>
      <c r="G999" s="16"/>
      <c r="H999" s="11"/>
      <c r="I999" s="54"/>
      <c r="J999" s="54"/>
      <c r="K999" s="54"/>
      <c r="L999" s="54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  <c r="BH999" s="11"/>
      <c r="BI999" s="11"/>
      <c r="BJ999" s="11"/>
      <c r="BK999" s="11"/>
      <c r="BL999" s="11"/>
      <c r="BM999" s="11"/>
      <c r="BN999" s="11"/>
      <c r="BO999" s="11"/>
      <c r="BP999" s="11"/>
      <c r="BQ999" s="11"/>
      <c r="BR999" s="11"/>
      <c r="BS999" s="11"/>
      <c r="BT999" s="11"/>
      <c r="BU999" s="11"/>
      <c r="BV999" s="11"/>
      <c r="BW999" s="11"/>
      <c r="BX999" s="11"/>
      <c r="BY999" s="11"/>
    </row>
    <row r="1000" spans="1:77" ht="14.25" customHeight="1">
      <c r="A1000" s="11"/>
      <c r="B1000" s="11"/>
      <c r="C1000" s="53"/>
      <c r="D1000" s="16"/>
      <c r="E1000" s="16"/>
      <c r="F1000" s="16"/>
      <c r="G1000" s="16"/>
      <c r="H1000" s="11"/>
      <c r="I1000" s="54"/>
      <c r="J1000" s="54"/>
      <c r="K1000" s="54"/>
      <c r="L1000" s="54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  <c r="BH1000" s="11"/>
      <c r="BI1000" s="11"/>
      <c r="BJ1000" s="11"/>
      <c r="BK1000" s="11"/>
      <c r="BL1000" s="11"/>
      <c r="BM1000" s="11"/>
      <c r="BN1000" s="11"/>
      <c r="BO1000" s="11"/>
      <c r="BP1000" s="11"/>
      <c r="BQ1000" s="11"/>
      <c r="BR1000" s="11"/>
      <c r="BS1000" s="11"/>
      <c r="BT1000" s="11"/>
      <c r="BU1000" s="11"/>
      <c r="BV1000" s="11"/>
      <c r="BW1000" s="11"/>
      <c r="BX1000" s="11"/>
      <c r="BY1000" s="11"/>
    </row>
    <row r="1001" spans="1:77" ht="14.25" customHeight="1">
      <c r="A1001" s="11"/>
      <c r="B1001" s="11"/>
      <c r="C1001" s="53"/>
      <c r="D1001" s="16"/>
      <c r="E1001" s="16"/>
      <c r="F1001" s="16"/>
      <c r="G1001" s="16"/>
      <c r="H1001" s="11"/>
      <c r="I1001" s="54"/>
      <c r="J1001" s="54"/>
      <c r="K1001" s="54"/>
      <c r="L1001" s="54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  <c r="BH1001" s="11"/>
      <c r="BI1001" s="11"/>
      <c r="BJ1001" s="11"/>
      <c r="BK1001" s="11"/>
      <c r="BL1001" s="11"/>
      <c r="BM1001" s="11"/>
      <c r="BN1001" s="11"/>
      <c r="BO1001" s="11"/>
      <c r="BP1001" s="11"/>
      <c r="BQ1001" s="11"/>
      <c r="BR1001" s="11"/>
      <c r="BS1001" s="11"/>
      <c r="BT1001" s="11"/>
      <c r="BU1001" s="11"/>
      <c r="BV1001" s="11"/>
      <c r="BW1001" s="11"/>
      <c r="BX1001" s="11"/>
      <c r="BY1001" s="11"/>
    </row>
    <row r="1002" spans="1:77" ht="14.25" customHeight="1">
      <c r="A1002" s="11"/>
      <c r="B1002" s="11"/>
      <c r="C1002" s="53"/>
      <c r="D1002" s="16"/>
      <c r="E1002" s="16"/>
      <c r="F1002" s="16"/>
      <c r="G1002" s="16"/>
      <c r="H1002" s="11"/>
      <c r="I1002" s="54"/>
      <c r="J1002" s="54"/>
      <c r="K1002" s="54"/>
      <c r="L1002" s="54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  <c r="BH1002" s="11"/>
      <c r="BI1002" s="11"/>
      <c r="BJ1002" s="11"/>
      <c r="BK1002" s="11"/>
      <c r="BL1002" s="11"/>
      <c r="BM1002" s="11"/>
      <c r="BN1002" s="11"/>
      <c r="BO1002" s="11"/>
      <c r="BP1002" s="11"/>
      <c r="BQ1002" s="11"/>
      <c r="BR1002" s="11"/>
      <c r="BS1002" s="11"/>
      <c r="BT1002" s="11"/>
      <c r="BU1002" s="11"/>
      <c r="BV1002" s="11"/>
      <c r="BW1002" s="11"/>
      <c r="BX1002" s="11"/>
      <c r="BY1002" s="11"/>
    </row>
    <row r="1003" spans="1:77" ht="14.25" customHeight="1">
      <c r="A1003" s="11"/>
      <c r="B1003" s="11"/>
      <c r="C1003" s="53"/>
      <c r="D1003" s="16"/>
      <c r="E1003" s="16"/>
      <c r="F1003" s="16"/>
      <c r="G1003" s="16"/>
      <c r="H1003" s="11"/>
      <c r="I1003" s="54"/>
      <c r="J1003" s="54"/>
      <c r="K1003" s="54"/>
      <c r="L1003" s="54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  <c r="BH1003" s="11"/>
      <c r="BI1003" s="11"/>
      <c r="BJ1003" s="11"/>
      <c r="BK1003" s="11"/>
      <c r="BL1003" s="11"/>
      <c r="BM1003" s="11"/>
      <c r="BN1003" s="11"/>
      <c r="BO1003" s="11"/>
      <c r="BP1003" s="11"/>
      <c r="BQ1003" s="11"/>
      <c r="BR1003" s="11"/>
      <c r="BS1003" s="11"/>
      <c r="BT1003" s="11"/>
      <c r="BU1003" s="11"/>
      <c r="BV1003" s="11"/>
      <c r="BW1003" s="11"/>
      <c r="BX1003" s="11"/>
      <c r="BY1003" s="11"/>
    </row>
    <row r="1004" spans="1:77" ht="14.25" customHeight="1">
      <c r="A1004" s="11"/>
      <c r="B1004" s="11"/>
      <c r="C1004" s="53"/>
      <c r="D1004" s="16"/>
      <c r="E1004" s="16"/>
      <c r="F1004" s="16"/>
      <c r="G1004" s="16"/>
      <c r="H1004" s="11"/>
      <c r="I1004" s="54"/>
      <c r="J1004" s="54"/>
      <c r="K1004" s="54"/>
      <c r="L1004" s="54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  <c r="BH1004" s="11"/>
      <c r="BI1004" s="11"/>
      <c r="BJ1004" s="11"/>
      <c r="BK1004" s="11"/>
      <c r="BL1004" s="11"/>
      <c r="BM1004" s="11"/>
      <c r="BN1004" s="11"/>
      <c r="BO1004" s="11"/>
      <c r="BP1004" s="11"/>
      <c r="BQ1004" s="11"/>
      <c r="BR1004" s="11"/>
      <c r="BS1004" s="11"/>
      <c r="BT1004" s="11"/>
      <c r="BU1004" s="11"/>
      <c r="BV1004" s="11"/>
      <c r="BW1004" s="11"/>
      <c r="BX1004" s="11"/>
      <c r="BY1004" s="11"/>
    </row>
    <row r="1005" spans="1:77" ht="14.25" customHeight="1">
      <c r="A1005" s="11"/>
      <c r="B1005" s="11"/>
      <c r="C1005" s="53"/>
      <c r="D1005" s="16"/>
      <c r="E1005" s="16"/>
      <c r="F1005" s="16"/>
      <c r="G1005" s="16"/>
      <c r="H1005" s="11"/>
      <c r="I1005" s="54"/>
      <c r="J1005" s="54"/>
      <c r="K1005" s="54"/>
      <c r="L1005" s="54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  <c r="BH1005" s="11"/>
      <c r="BI1005" s="11"/>
      <c r="BJ1005" s="11"/>
      <c r="BK1005" s="11"/>
      <c r="BL1005" s="11"/>
      <c r="BM1005" s="11"/>
      <c r="BN1005" s="11"/>
      <c r="BO1005" s="11"/>
      <c r="BP1005" s="11"/>
      <c r="BQ1005" s="11"/>
      <c r="BR1005" s="11"/>
      <c r="BS1005" s="11"/>
      <c r="BT1005" s="11"/>
      <c r="BU1005" s="11"/>
      <c r="BV1005" s="11"/>
      <c r="BW1005" s="11"/>
      <c r="BX1005" s="11"/>
      <c r="BY1005" s="11"/>
    </row>
  </sheetData>
  <mergeCells count="201">
    <mergeCell ref="BI55:BK55"/>
    <mergeCell ref="BI56:BK56"/>
    <mergeCell ref="BI57:BK57"/>
    <mergeCell ref="BI58:BK58"/>
    <mergeCell ref="BI59:BK59"/>
    <mergeCell ref="BI60:BK60"/>
    <mergeCell ref="BI61:BK61"/>
    <mergeCell ref="BI62:BK62"/>
    <mergeCell ref="C9:C10"/>
    <mergeCell ref="E9:F9"/>
    <mergeCell ref="G9:G10"/>
    <mergeCell ref="AI63:AM63"/>
    <mergeCell ref="AN63:AR63"/>
    <mergeCell ref="AS63:AW63"/>
    <mergeCell ref="AX63:BB63"/>
    <mergeCell ref="T9:U9"/>
    <mergeCell ref="V9:V10"/>
    <mergeCell ref="W9:W10"/>
    <mergeCell ref="X9:X10"/>
    <mergeCell ref="BB9:BB10"/>
    <mergeCell ref="AG9:AG10"/>
    <mergeCell ref="Y9:Z9"/>
    <mergeCell ref="AA9:AA10"/>
    <mergeCell ref="AB9:AB10"/>
    <mergeCell ref="AC9:AC10"/>
    <mergeCell ref="AD9:AE9"/>
    <mergeCell ref="AF9:AF10"/>
    <mergeCell ref="AX9:AY9"/>
    <mergeCell ref="AZ9:AZ10"/>
    <mergeCell ref="BA9:BA10"/>
    <mergeCell ref="BC63:BG63"/>
    <mergeCell ref="A63:D63"/>
    <mergeCell ref="E63:I63"/>
    <mergeCell ref="J63:N63"/>
    <mergeCell ref="O63:S63"/>
    <mergeCell ref="T63:X63"/>
    <mergeCell ref="Y63:AC63"/>
    <mergeCell ref="AD63:AH63"/>
    <mergeCell ref="AX65:BA65"/>
    <mergeCell ref="BC65:BF65"/>
    <mergeCell ref="AS65:AV65"/>
    <mergeCell ref="AS66:AV66"/>
    <mergeCell ref="AX66:BA66"/>
    <mergeCell ref="BC66:BF66"/>
    <mergeCell ref="J65:M65"/>
    <mergeCell ref="J66:M66"/>
    <mergeCell ref="T65:W65"/>
    <mergeCell ref="T66:W66"/>
    <mergeCell ref="Y65:AB65"/>
    <mergeCell ref="AD65:AG65"/>
    <mergeCell ref="Y66:AB66"/>
    <mergeCell ref="AD66:AG66"/>
    <mergeCell ref="AI66:AL66"/>
    <mergeCell ref="AN66:AQ66"/>
    <mergeCell ref="A71:C71"/>
    <mergeCell ref="A72:C72"/>
    <mergeCell ref="T67:W67"/>
    <mergeCell ref="T68:W68"/>
    <mergeCell ref="W70:AH70"/>
    <mergeCell ref="W71:AH71"/>
    <mergeCell ref="W72:AH72"/>
    <mergeCell ref="AV71:BG71"/>
    <mergeCell ref="AV72:BG72"/>
    <mergeCell ref="AN67:AQ67"/>
    <mergeCell ref="AS67:AV67"/>
    <mergeCell ref="AX67:BA67"/>
    <mergeCell ref="BC67:BF67"/>
    <mergeCell ref="AX68:BA68"/>
    <mergeCell ref="BC68:BF68"/>
    <mergeCell ref="AV70:BG70"/>
    <mergeCell ref="AD67:AG67"/>
    <mergeCell ref="AD68:AG68"/>
    <mergeCell ref="E67:H67"/>
    <mergeCell ref="O67:R67"/>
    <mergeCell ref="Y67:AB67"/>
    <mergeCell ref="AI67:AL67"/>
    <mergeCell ref="E68:H68"/>
    <mergeCell ref="AI68:AL68"/>
    <mergeCell ref="A8:C8"/>
    <mergeCell ref="E8:I8"/>
    <mergeCell ref="BC8:BG8"/>
    <mergeCell ref="T8:X8"/>
    <mergeCell ref="Y8:AC8"/>
    <mergeCell ref="AD8:AH8"/>
    <mergeCell ref="AI8:AM8"/>
    <mergeCell ref="AN8:AR8"/>
    <mergeCell ref="A70:C70"/>
    <mergeCell ref="AN68:AQ68"/>
    <mergeCell ref="AS68:AV68"/>
    <mergeCell ref="A64:G64"/>
    <mergeCell ref="M64:AM64"/>
    <mergeCell ref="AN64:AR64"/>
    <mergeCell ref="E65:H65"/>
    <mergeCell ref="O65:R65"/>
    <mergeCell ref="E66:H66"/>
    <mergeCell ref="O66:R66"/>
    <mergeCell ref="J67:M67"/>
    <mergeCell ref="J68:M68"/>
    <mergeCell ref="O68:R68"/>
    <mergeCell ref="Y68:AB68"/>
    <mergeCell ref="AI65:AL65"/>
    <mergeCell ref="AN65:AQ65"/>
    <mergeCell ref="BC9:BD9"/>
    <mergeCell ref="BE9:BE10"/>
    <mergeCell ref="A2:B2"/>
    <mergeCell ref="R9:R10"/>
    <mergeCell ref="O9:P9"/>
    <mergeCell ref="Q9:Q10"/>
    <mergeCell ref="J8:N8"/>
    <mergeCell ref="O8:S8"/>
    <mergeCell ref="J9:K9"/>
    <mergeCell ref="L9:L10"/>
    <mergeCell ref="M9:M10"/>
    <mergeCell ref="N9:N10"/>
    <mergeCell ref="S9:S10"/>
    <mergeCell ref="H9:H10"/>
    <mergeCell ref="I9:I10"/>
    <mergeCell ref="D8:D10"/>
    <mergeCell ref="A9:A10"/>
    <mergeCell ref="B9:B10"/>
    <mergeCell ref="AS8:AW8"/>
    <mergeCell ref="E2:AZ2"/>
    <mergeCell ref="E3:AZ3"/>
    <mergeCell ref="E4:AZ4"/>
    <mergeCell ref="AX8:BB8"/>
    <mergeCell ref="BH8:BH10"/>
    <mergeCell ref="BI8:BK10"/>
    <mergeCell ref="AH9:AH10"/>
    <mergeCell ref="AI9:AJ9"/>
    <mergeCell ref="BL9:BL10"/>
    <mergeCell ref="BT9:BT10"/>
    <mergeCell ref="BU9:BU10"/>
    <mergeCell ref="BV9:BV10"/>
    <mergeCell ref="AL9:AL10"/>
    <mergeCell ref="AM9:AM10"/>
    <mergeCell ref="AN9:AO9"/>
    <mergeCell ref="AP9:AP10"/>
    <mergeCell ref="AQ9:AQ10"/>
    <mergeCell ref="AR9:AR10"/>
    <mergeCell ref="AS9:AT9"/>
    <mergeCell ref="AU9:AU10"/>
    <mergeCell ref="AV9:AV10"/>
    <mergeCell ref="AW9:AW10"/>
    <mergeCell ref="BF9:BF10"/>
    <mergeCell ref="BG9:BG10"/>
    <mergeCell ref="AK9:AK10"/>
    <mergeCell ref="BW9:BW10"/>
    <mergeCell ref="BX9:BX10"/>
    <mergeCell ref="BM8:BM10"/>
    <mergeCell ref="BN9:BN10"/>
    <mergeCell ref="BO9:BO10"/>
    <mergeCell ref="BP9:BP10"/>
    <mergeCell ref="BQ9:BQ10"/>
    <mergeCell ref="BR9:BR10"/>
    <mergeCell ref="BS9:BS10"/>
    <mergeCell ref="BI11:BK11"/>
    <mergeCell ref="BI12:BK12"/>
    <mergeCell ref="BI13:BK13"/>
    <mergeCell ref="BI14:BK14"/>
    <mergeCell ref="BI15:BK15"/>
    <mergeCell ref="BI16:BK16"/>
    <mergeCell ref="BI17:BK17"/>
    <mergeCell ref="BI18:BK18"/>
    <mergeCell ref="BI19:BK19"/>
    <mergeCell ref="BI51:BK51"/>
    <mergeCell ref="BI52:BK52"/>
    <mergeCell ref="BI53:BK53"/>
    <mergeCell ref="BI54:BK54"/>
    <mergeCell ref="BI38:BK38"/>
    <mergeCell ref="BI39:BK39"/>
    <mergeCell ref="BI40:BK40"/>
    <mergeCell ref="BI41:BK41"/>
    <mergeCell ref="BI42:BK42"/>
    <mergeCell ref="BI43:BK43"/>
    <mergeCell ref="BI44:BK44"/>
    <mergeCell ref="BI45:BK45"/>
    <mergeCell ref="BI46:BK46"/>
    <mergeCell ref="E5:AZ5"/>
    <mergeCell ref="E6:AZ6"/>
    <mergeCell ref="BI47:BK47"/>
    <mergeCell ref="BI48:BK48"/>
    <mergeCell ref="BI49:BK49"/>
    <mergeCell ref="BI50:BK50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20:BK20"/>
    <mergeCell ref="BI21:BK21"/>
    <mergeCell ref="BI22:BK22"/>
    <mergeCell ref="BI23:BK23"/>
    <mergeCell ref="BI24:BK24"/>
    <mergeCell ref="BI25:BK25"/>
    <mergeCell ref="BI26:BK26"/>
    <mergeCell ref="BI27:BK27"/>
    <mergeCell ref="BI28:BK28"/>
  </mergeCells>
  <conditionalFormatting sqref="G11:BG62 BN11:BX62">
    <cfRule type="cellIs" dxfId="9" priority="1" stopIfTrue="1" operator="equal">
      <formula>"F"</formula>
    </cfRule>
    <cfRule type="cellIs" dxfId="8" priority="2" stopIfTrue="1" operator="greaterThanOrEqual">
      <formula>9.4</formula>
    </cfRule>
    <cfRule type="cellIs" dxfId="7" priority="3" stopIfTrue="1" operator="lessThan">
      <formula>9.4</formula>
    </cfRule>
  </conditionalFormatting>
  <conditionalFormatting sqref="BI11:BI62">
    <cfRule type="cellIs" dxfId="6" priority="4" operator="equal">
      <formula>"NÃO TRANSITA"</formula>
    </cfRule>
    <cfRule type="cellIs" dxfId="5" priority="5" operator="equal">
      <formula>"TRANSITA"</formula>
    </cfRule>
  </conditionalFormatting>
  <dataValidations count="1">
    <dataValidation type="decimal" allowBlank="1" showInputMessage="1" showErrorMessage="1" prompt="Nota Inválida - A nota do aluno só pode ser de 0 - 20" sqref="G11:BG62">
      <formula1>0</formula1>
      <formula2>20</formula2>
    </dataValidation>
  </dataValidations>
  <printOptions horizontalCentered="1"/>
  <pageMargins left="0.19685039370078741" right="0.15748031496062992" top="0.11811023622047245" bottom="0.11811023622047245" header="0" footer="0"/>
  <pageSetup paperSize="8" scale="52" fitToHeight="0" orientation="landscape" r:id="rId1"/>
  <headerFooter>
    <oddHeader>&amp;C REPÚBLICA DE ANGOLA -----*****----- MINISTÉRIO DA EDUCAÇÃO INSTITUTO POLITÉCNICO INDUSTRIAL DE LUANDA  SUBDIRECÇÃO PEDAGÓGICA PAUTAS DE AVALIAÇÃO DO I TRIMESTRE 23/24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>
    <tabColor theme="6"/>
    <pageSetUpPr fitToPage="1"/>
  </sheetPr>
  <dimension ref="A1:BY1005"/>
  <sheetViews>
    <sheetView showGridLines="0" topLeftCell="B1" zoomScale="130" zoomScaleNormal="130" workbookViewId="0">
      <selection activeCell="BE62" sqref="BE62"/>
    </sheetView>
  </sheetViews>
  <sheetFormatPr defaultColWidth="14.42578125" defaultRowHeight="15" customHeight="1"/>
  <cols>
    <col min="1" max="1" width="4.42578125" style="123" customWidth="1"/>
    <col min="2" max="2" width="9.140625" style="123" customWidth="1"/>
    <col min="3" max="3" width="61.7109375" style="123" customWidth="1"/>
    <col min="4" max="4" width="3.85546875" style="123" customWidth="1"/>
    <col min="5" max="6" width="2.5703125" style="123" customWidth="1"/>
    <col min="7" max="7" width="3.7109375" style="123" customWidth="1"/>
    <col min="8" max="8" width="4.28515625" style="123" customWidth="1"/>
    <col min="9" max="9" width="3.7109375" style="123" customWidth="1"/>
    <col min="10" max="11" width="2.5703125" style="123" customWidth="1"/>
    <col min="12" max="12" width="3.7109375" style="123" customWidth="1"/>
    <col min="13" max="13" width="4.5703125" style="123" customWidth="1"/>
    <col min="14" max="14" width="3.7109375" style="123" customWidth="1"/>
    <col min="15" max="16" width="2.5703125" style="123" customWidth="1"/>
    <col min="17" max="17" width="3.7109375" style="123" customWidth="1"/>
    <col min="18" max="18" width="4.140625" style="123" customWidth="1"/>
    <col min="19" max="19" width="3.7109375" style="123" customWidth="1"/>
    <col min="20" max="21" width="2.5703125" style="123" customWidth="1"/>
    <col min="22" max="22" width="3.7109375" style="123" customWidth="1"/>
    <col min="23" max="23" width="4.28515625" style="123" customWidth="1"/>
    <col min="24" max="24" width="3.7109375" style="123" customWidth="1"/>
    <col min="25" max="26" width="2.5703125" style="123" customWidth="1"/>
    <col min="27" max="27" width="3.7109375" style="123" customWidth="1"/>
    <col min="28" max="28" width="4.42578125" style="123" customWidth="1"/>
    <col min="29" max="29" width="3.7109375" style="123" customWidth="1"/>
    <col min="30" max="31" width="2.5703125" style="123" customWidth="1"/>
    <col min="32" max="32" width="3.7109375" style="123" customWidth="1"/>
    <col min="33" max="33" width="4.42578125" style="123" customWidth="1"/>
    <col min="34" max="34" width="3.7109375" style="123" customWidth="1"/>
    <col min="35" max="36" width="2.5703125" style="123" customWidth="1"/>
    <col min="37" max="37" width="3.7109375" style="123" customWidth="1"/>
    <col min="38" max="38" width="4.28515625" style="123" customWidth="1"/>
    <col min="39" max="39" width="3.7109375" style="123" customWidth="1"/>
    <col min="40" max="41" width="2.5703125" style="123" customWidth="1"/>
    <col min="42" max="42" width="3.7109375" style="123" customWidth="1"/>
    <col min="43" max="43" width="4.140625" style="123" customWidth="1"/>
    <col min="44" max="44" width="3.7109375" style="123" customWidth="1"/>
    <col min="45" max="46" width="2.5703125" style="123" customWidth="1"/>
    <col min="47" max="47" width="3.7109375" style="123" customWidth="1"/>
    <col min="48" max="48" width="4" style="123" customWidth="1"/>
    <col min="49" max="49" width="4.140625" style="123" customWidth="1"/>
    <col min="50" max="51" width="2.5703125" style="123" customWidth="1"/>
    <col min="52" max="52" width="3.7109375" style="123" customWidth="1"/>
    <col min="53" max="53" width="4.42578125" style="123" customWidth="1"/>
    <col min="54" max="54" width="3.7109375" style="123" customWidth="1"/>
    <col min="55" max="56" width="2.5703125" style="123" customWidth="1"/>
    <col min="57" max="57" width="3.42578125" style="123" customWidth="1"/>
    <col min="58" max="58" width="4.28515625" style="123" customWidth="1"/>
    <col min="59" max="59" width="3.42578125" style="123" customWidth="1"/>
    <col min="60" max="60" width="4.5703125" style="123" customWidth="1"/>
    <col min="61" max="61" width="3.5703125" style="123" customWidth="1"/>
    <col min="62" max="62" width="13.7109375" style="123" customWidth="1"/>
    <col min="63" max="63" width="3.5703125" style="123" customWidth="1"/>
    <col min="64" max="64" width="8" style="123" customWidth="1"/>
    <col min="65" max="65" width="3.5703125" style="123" customWidth="1"/>
    <col min="66" max="76" width="7.5703125" style="123" customWidth="1"/>
    <col min="77" max="77" width="9.140625" style="123" customWidth="1"/>
    <col min="78" max="16384" width="14.42578125" style="123"/>
  </cols>
  <sheetData>
    <row r="1" spans="1:77" ht="93" customHeight="1">
      <c r="A1" s="64"/>
      <c r="B1" s="65"/>
      <c r="C1" s="65"/>
      <c r="D1" s="10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1"/>
      <c r="Q1" s="11"/>
      <c r="R1" s="54"/>
      <c r="S1" s="54"/>
      <c r="T1" s="66"/>
      <c r="U1" s="54"/>
      <c r="V1" s="54"/>
      <c r="W1" s="54"/>
      <c r="X1" s="11"/>
      <c r="Y1" s="11"/>
      <c r="Z1" s="11"/>
      <c r="AA1" s="67"/>
      <c r="AB1" s="11"/>
      <c r="AC1" s="11"/>
      <c r="AD1" s="54"/>
      <c r="AE1" s="11"/>
      <c r="AF1" s="11"/>
      <c r="AG1" s="11"/>
      <c r="AH1" s="11"/>
      <c r="AI1" s="11"/>
      <c r="AJ1" s="11"/>
      <c r="AK1" s="54"/>
      <c r="AL1" s="11"/>
      <c r="AM1" s="11"/>
      <c r="AN1" s="11"/>
      <c r="AO1" s="11"/>
      <c r="AP1" s="11"/>
      <c r="AQ1" s="54"/>
      <c r="AR1" s="11"/>
      <c r="AS1" s="11"/>
      <c r="AT1" s="11"/>
      <c r="AU1" s="11"/>
      <c r="AV1" s="11"/>
      <c r="AW1" s="11"/>
      <c r="AX1" s="54"/>
      <c r="AY1" s="54"/>
      <c r="AZ1" s="54"/>
      <c r="BA1" s="11"/>
      <c r="BB1" s="11"/>
      <c r="BC1" s="54"/>
      <c r="BD1" s="11"/>
      <c r="BE1" s="11"/>
      <c r="BF1" s="11"/>
      <c r="BG1" s="11"/>
      <c r="BH1" s="54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</row>
    <row r="2" spans="1:77" ht="25.15" customHeight="1">
      <c r="A2" s="226"/>
      <c r="B2" s="227"/>
      <c r="C2" s="68" t="s">
        <v>72</v>
      </c>
      <c r="D2" s="12"/>
      <c r="E2" s="233" t="s">
        <v>64</v>
      </c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  <c r="AD2" s="233"/>
      <c r="AE2" s="233"/>
      <c r="AF2" s="233"/>
      <c r="AG2" s="233"/>
      <c r="AH2" s="233"/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</row>
    <row r="3" spans="1:77" ht="25.15" customHeight="1">
      <c r="A3" s="70"/>
      <c r="B3" s="71"/>
      <c r="C3" s="72" t="s">
        <v>73</v>
      </c>
      <c r="D3" s="12"/>
      <c r="E3" s="233" t="s">
        <v>65</v>
      </c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3"/>
      <c r="AL3" s="233"/>
      <c r="AM3" s="233"/>
      <c r="AN3" s="233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</row>
    <row r="4" spans="1:77" ht="25.15" customHeight="1">
      <c r="A4" s="70"/>
      <c r="B4" s="65"/>
      <c r="C4" s="72" t="s">
        <v>74</v>
      </c>
      <c r="D4" s="13"/>
      <c r="E4" s="233" t="s">
        <v>0</v>
      </c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3"/>
      <c r="AD4" s="233"/>
      <c r="AE4" s="233"/>
      <c r="AF4" s="233"/>
      <c r="AG4" s="233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</row>
    <row r="5" spans="1:77" ht="25.15" customHeight="1">
      <c r="A5" s="57"/>
      <c r="B5" s="57"/>
      <c r="C5" s="72" t="s">
        <v>75</v>
      </c>
      <c r="D5" s="12"/>
      <c r="E5" s="205" t="s">
        <v>150</v>
      </c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5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</row>
    <row r="6" spans="1:77" ht="25.15" customHeight="1">
      <c r="A6" s="58"/>
      <c r="B6" s="65"/>
      <c r="C6" s="72" t="s">
        <v>149</v>
      </c>
      <c r="D6" s="15"/>
      <c r="E6" s="205" t="s">
        <v>147</v>
      </c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</row>
    <row r="7" spans="1:77" ht="25.15" customHeight="1" thickBot="1">
      <c r="A7" s="17"/>
      <c r="B7" s="17"/>
      <c r="C7" s="74"/>
      <c r="D7" s="75"/>
      <c r="E7" s="75"/>
      <c r="F7" s="75"/>
      <c r="G7" s="75"/>
      <c r="H7" s="75"/>
      <c r="I7" s="75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</row>
    <row r="8" spans="1:77" ht="28.5" customHeight="1" thickBot="1">
      <c r="A8" s="234" t="s">
        <v>91</v>
      </c>
      <c r="B8" s="229"/>
      <c r="C8" s="221"/>
      <c r="D8" s="230" t="s">
        <v>8</v>
      </c>
      <c r="E8" s="228" t="s">
        <v>66</v>
      </c>
      <c r="F8" s="229"/>
      <c r="G8" s="229"/>
      <c r="H8" s="229"/>
      <c r="I8" s="221"/>
      <c r="J8" s="228" t="s">
        <v>70</v>
      </c>
      <c r="K8" s="229"/>
      <c r="L8" s="229"/>
      <c r="M8" s="229"/>
      <c r="N8" s="221"/>
      <c r="O8" s="228" t="s">
        <v>42</v>
      </c>
      <c r="P8" s="229"/>
      <c r="Q8" s="229"/>
      <c r="R8" s="229"/>
      <c r="S8" s="221"/>
      <c r="T8" s="228" t="s">
        <v>71</v>
      </c>
      <c r="U8" s="229"/>
      <c r="V8" s="229"/>
      <c r="W8" s="229"/>
      <c r="X8" s="221"/>
      <c r="Y8" s="228" t="s">
        <v>61</v>
      </c>
      <c r="Z8" s="229"/>
      <c r="AA8" s="229"/>
      <c r="AB8" s="229"/>
      <c r="AC8" s="221"/>
      <c r="AD8" s="228" t="s">
        <v>62</v>
      </c>
      <c r="AE8" s="229"/>
      <c r="AF8" s="229"/>
      <c r="AG8" s="229"/>
      <c r="AH8" s="221"/>
      <c r="AI8" s="228" t="s">
        <v>63</v>
      </c>
      <c r="AJ8" s="229"/>
      <c r="AK8" s="229"/>
      <c r="AL8" s="229"/>
      <c r="AM8" s="221"/>
      <c r="AN8" s="228" t="s">
        <v>90</v>
      </c>
      <c r="AO8" s="229"/>
      <c r="AP8" s="229"/>
      <c r="AQ8" s="229"/>
      <c r="AR8" s="221"/>
      <c r="AS8" s="232" t="s">
        <v>41</v>
      </c>
      <c r="AT8" s="229"/>
      <c r="AU8" s="229"/>
      <c r="AV8" s="229"/>
      <c r="AW8" s="221"/>
      <c r="AX8" s="228" t="s">
        <v>39</v>
      </c>
      <c r="AY8" s="229"/>
      <c r="AZ8" s="229"/>
      <c r="BA8" s="229"/>
      <c r="BB8" s="221"/>
      <c r="BC8" s="232" t="s">
        <v>40</v>
      </c>
      <c r="BD8" s="229"/>
      <c r="BE8" s="229"/>
      <c r="BF8" s="229"/>
      <c r="BG8" s="221"/>
      <c r="BH8" s="210" t="s">
        <v>43</v>
      </c>
      <c r="BI8" s="213" t="s">
        <v>44</v>
      </c>
      <c r="BJ8" s="214"/>
      <c r="BK8" s="215"/>
      <c r="BL8" s="20" t="s">
        <v>77</v>
      </c>
      <c r="BM8" s="208" t="s">
        <v>8</v>
      </c>
      <c r="BN8" s="21" t="str">
        <f>+E8</f>
        <v>L. PORTUGUESA</v>
      </c>
      <c r="BO8" s="21" t="str">
        <f>+J8</f>
        <v>INGLÊS</v>
      </c>
      <c r="BP8" s="21" t="str">
        <f>+O8</f>
        <v>FAI</v>
      </c>
      <c r="BQ8" s="21" t="str">
        <f>+T8</f>
        <v>ED. FÍSICA</v>
      </c>
      <c r="BR8" s="21" t="str">
        <f>+Y8</f>
        <v>MATEMÁTICA</v>
      </c>
      <c r="BS8" s="21" t="str">
        <f>+AD8</f>
        <v>QUÍMICA</v>
      </c>
      <c r="BT8" s="21" t="str">
        <f>+AI8</f>
        <v>FÍSICA</v>
      </c>
      <c r="BU8" s="21" t="str">
        <f>+AN8</f>
        <v>OGI</v>
      </c>
      <c r="BV8" s="21" t="str">
        <f>+AS8</f>
        <v>TLP</v>
      </c>
      <c r="BW8" s="21" t="str">
        <f>+AX8</f>
        <v>SEAC</v>
      </c>
      <c r="BX8" s="21" t="str">
        <f>+BC8</f>
        <v>TIC</v>
      </c>
      <c r="BY8" s="22"/>
    </row>
    <row r="9" spans="1:77" ht="27.75" customHeight="1" thickBot="1">
      <c r="A9" s="210" t="s">
        <v>43</v>
      </c>
      <c r="B9" s="231" t="s">
        <v>45</v>
      </c>
      <c r="C9" s="256" t="s">
        <v>18</v>
      </c>
      <c r="D9" s="211"/>
      <c r="E9" s="220" t="s">
        <v>46</v>
      </c>
      <c r="F9" s="221"/>
      <c r="G9" s="225" t="s">
        <v>26</v>
      </c>
      <c r="H9" s="224" t="s">
        <v>27</v>
      </c>
      <c r="I9" s="219" t="s">
        <v>47</v>
      </c>
      <c r="J9" s="220" t="s">
        <v>46</v>
      </c>
      <c r="K9" s="221"/>
      <c r="L9" s="225" t="s">
        <v>26</v>
      </c>
      <c r="M9" s="224" t="s">
        <v>27</v>
      </c>
      <c r="N9" s="219" t="s">
        <v>47</v>
      </c>
      <c r="O9" s="220" t="s">
        <v>46</v>
      </c>
      <c r="P9" s="221"/>
      <c r="Q9" s="225" t="s">
        <v>26</v>
      </c>
      <c r="R9" s="224" t="s">
        <v>27</v>
      </c>
      <c r="S9" s="219" t="s">
        <v>47</v>
      </c>
      <c r="T9" s="220" t="s">
        <v>46</v>
      </c>
      <c r="U9" s="221"/>
      <c r="V9" s="225" t="s">
        <v>26</v>
      </c>
      <c r="W9" s="224" t="s">
        <v>27</v>
      </c>
      <c r="X9" s="219" t="s">
        <v>47</v>
      </c>
      <c r="Y9" s="220" t="s">
        <v>46</v>
      </c>
      <c r="Z9" s="221"/>
      <c r="AA9" s="225" t="s">
        <v>26</v>
      </c>
      <c r="AB9" s="224" t="s">
        <v>27</v>
      </c>
      <c r="AC9" s="219" t="s">
        <v>47</v>
      </c>
      <c r="AD9" s="220" t="s">
        <v>46</v>
      </c>
      <c r="AE9" s="221"/>
      <c r="AF9" s="225" t="s">
        <v>26</v>
      </c>
      <c r="AG9" s="224" t="s">
        <v>27</v>
      </c>
      <c r="AH9" s="219" t="s">
        <v>47</v>
      </c>
      <c r="AI9" s="220" t="s">
        <v>46</v>
      </c>
      <c r="AJ9" s="221"/>
      <c r="AK9" s="225" t="s">
        <v>26</v>
      </c>
      <c r="AL9" s="224" t="s">
        <v>27</v>
      </c>
      <c r="AM9" s="219" t="s">
        <v>47</v>
      </c>
      <c r="AN9" s="220" t="s">
        <v>46</v>
      </c>
      <c r="AO9" s="221"/>
      <c r="AP9" s="225" t="s">
        <v>26</v>
      </c>
      <c r="AQ9" s="224" t="s">
        <v>27</v>
      </c>
      <c r="AR9" s="219" t="s">
        <v>47</v>
      </c>
      <c r="AS9" s="220" t="s">
        <v>46</v>
      </c>
      <c r="AT9" s="221"/>
      <c r="AU9" s="225" t="s">
        <v>26</v>
      </c>
      <c r="AV9" s="224" t="s">
        <v>27</v>
      </c>
      <c r="AW9" s="219" t="s">
        <v>47</v>
      </c>
      <c r="AX9" s="220" t="s">
        <v>46</v>
      </c>
      <c r="AY9" s="221"/>
      <c r="AZ9" s="225" t="s">
        <v>26</v>
      </c>
      <c r="BA9" s="224" t="s">
        <v>27</v>
      </c>
      <c r="BB9" s="219" t="s">
        <v>47</v>
      </c>
      <c r="BC9" s="220" t="s">
        <v>46</v>
      </c>
      <c r="BD9" s="221"/>
      <c r="BE9" s="225" t="s">
        <v>26</v>
      </c>
      <c r="BF9" s="224" t="s">
        <v>27</v>
      </c>
      <c r="BG9" s="219" t="s">
        <v>47</v>
      </c>
      <c r="BH9" s="211"/>
      <c r="BI9" s="216"/>
      <c r="BJ9" s="131"/>
      <c r="BK9" s="217"/>
      <c r="BL9" s="222" t="s">
        <v>43</v>
      </c>
      <c r="BM9" s="209"/>
      <c r="BN9" s="206" t="s">
        <v>47</v>
      </c>
      <c r="BO9" s="206" t="s">
        <v>47</v>
      </c>
      <c r="BP9" s="206" t="s">
        <v>47</v>
      </c>
      <c r="BQ9" s="206" t="s">
        <v>47</v>
      </c>
      <c r="BR9" s="206" t="s">
        <v>47</v>
      </c>
      <c r="BS9" s="206" t="s">
        <v>47</v>
      </c>
      <c r="BT9" s="206" t="s">
        <v>47</v>
      </c>
      <c r="BU9" s="206" t="s">
        <v>47</v>
      </c>
      <c r="BV9" s="206" t="s">
        <v>47</v>
      </c>
      <c r="BW9" s="206" t="s">
        <v>47</v>
      </c>
      <c r="BX9" s="206" t="s">
        <v>47</v>
      </c>
      <c r="BY9" s="23"/>
    </row>
    <row r="10" spans="1:77" ht="12" customHeight="1" thickBot="1">
      <c r="A10" s="212"/>
      <c r="B10" s="212"/>
      <c r="C10" s="212"/>
      <c r="D10" s="212"/>
      <c r="E10" s="129" t="s">
        <v>48</v>
      </c>
      <c r="F10" s="129" t="s">
        <v>49</v>
      </c>
      <c r="G10" s="211"/>
      <c r="H10" s="211"/>
      <c r="I10" s="211"/>
      <c r="J10" s="129" t="s">
        <v>48</v>
      </c>
      <c r="K10" s="129" t="s">
        <v>49</v>
      </c>
      <c r="L10" s="211"/>
      <c r="M10" s="211"/>
      <c r="N10" s="211"/>
      <c r="O10" s="129" t="s">
        <v>48</v>
      </c>
      <c r="P10" s="129" t="s">
        <v>49</v>
      </c>
      <c r="Q10" s="211"/>
      <c r="R10" s="211"/>
      <c r="S10" s="211"/>
      <c r="T10" s="129" t="s">
        <v>48</v>
      </c>
      <c r="U10" s="129" t="s">
        <v>49</v>
      </c>
      <c r="V10" s="211"/>
      <c r="W10" s="211"/>
      <c r="X10" s="211"/>
      <c r="Y10" s="129" t="s">
        <v>48</v>
      </c>
      <c r="Z10" s="129" t="s">
        <v>49</v>
      </c>
      <c r="AA10" s="211"/>
      <c r="AB10" s="211"/>
      <c r="AC10" s="211"/>
      <c r="AD10" s="129" t="s">
        <v>48</v>
      </c>
      <c r="AE10" s="129" t="s">
        <v>49</v>
      </c>
      <c r="AF10" s="211"/>
      <c r="AG10" s="211"/>
      <c r="AH10" s="211"/>
      <c r="AI10" s="129" t="s">
        <v>48</v>
      </c>
      <c r="AJ10" s="129" t="s">
        <v>49</v>
      </c>
      <c r="AK10" s="211"/>
      <c r="AL10" s="211"/>
      <c r="AM10" s="211"/>
      <c r="AN10" s="129" t="s">
        <v>48</v>
      </c>
      <c r="AO10" s="129" t="s">
        <v>49</v>
      </c>
      <c r="AP10" s="211"/>
      <c r="AQ10" s="211"/>
      <c r="AR10" s="211"/>
      <c r="AS10" s="129" t="s">
        <v>48</v>
      </c>
      <c r="AT10" s="129" t="s">
        <v>49</v>
      </c>
      <c r="AU10" s="211"/>
      <c r="AV10" s="211"/>
      <c r="AW10" s="211"/>
      <c r="AX10" s="129" t="s">
        <v>48</v>
      </c>
      <c r="AY10" s="129" t="s">
        <v>49</v>
      </c>
      <c r="AZ10" s="211"/>
      <c r="BA10" s="211"/>
      <c r="BB10" s="211"/>
      <c r="BC10" s="129" t="s">
        <v>48</v>
      </c>
      <c r="BD10" s="129" t="s">
        <v>49</v>
      </c>
      <c r="BE10" s="211"/>
      <c r="BF10" s="211"/>
      <c r="BG10" s="211"/>
      <c r="BH10" s="211"/>
      <c r="BI10" s="216"/>
      <c r="BJ10" s="258"/>
      <c r="BK10" s="259"/>
      <c r="BL10" s="223"/>
      <c r="BM10" s="207"/>
      <c r="BN10" s="207"/>
      <c r="BO10" s="207"/>
      <c r="BP10" s="207"/>
      <c r="BQ10" s="207"/>
      <c r="BR10" s="207"/>
      <c r="BS10" s="207"/>
      <c r="BT10" s="207"/>
      <c r="BU10" s="207"/>
      <c r="BV10" s="207"/>
      <c r="BW10" s="207"/>
      <c r="BX10" s="207"/>
      <c r="BY10" s="24" t="s">
        <v>35</v>
      </c>
    </row>
    <row r="11" spans="1:77" ht="18" customHeight="1" thickBot="1">
      <c r="A11" s="25">
        <v>1</v>
      </c>
      <c r="B11" s="25">
        <f>LISTA!B8</f>
        <v>77031</v>
      </c>
      <c r="C11" s="26" t="str">
        <f>LISTA!C8</f>
        <v>ABEL RICARDO FAUSTO JORGE</v>
      </c>
      <c r="D11" s="27" t="str">
        <f>LISTA!D8</f>
        <v>M</v>
      </c>
      <c r="E11" s="28"/>
      <c r="F11" s="28"/>
      <c r="G11" s="267">
        <f>LP!R14</f>
        <v>0</v>
      </c>
      <c r="H11" s="267">
        <f>LP!S14</f>
        <v>0</v>
      </c>
      <c r="I11" s="267">
        <f>G11+H11</f>
        <v>0</v>
      </c>
      <c r="J11" s="267"/>
      <c r="K11" s="267"/>
      <c r="L11" s="267">
        <f>ING!R14</f>
        <v>0</v>
      </c>
      <c r="M11" s="267">
        <f>ING!S14</f>
        <v>0</v>
      </c>
      <c r="N11" s="267">
        <f>L11+M11</f>
        <v>0</v>
      </c>
      <c r="O11" s="267"/>
      <c r="P11" s="267"/>
      <c r="Q11" s="267">
        <f>FAI!R14</f>
        <v>0</v>
      </c>
      <c r="R11" s="267">
        <f>FAI!S14</f>
        <v>0</v>
      </c>
      <c r="S11" s="267">
        <f>Q11+R11</f>
        <v>0</v>
      </c>
      <c r="T11" s="267"/>
      <c r="U11" s="267"/>
      <c r="V11" s="267">
        <f>'ED. FISICA'!R14</f>
        <v>0</v>
      </c>
      <c r="W11" s="267">
        <f>'ED. FISICA'!S14</f>
        <v>0</v>
      </c>
      <c r="X11" s="267">
        <f>V11+W11</f>
        <v>0</v>
      </c>
      <c r="Y11" s="267"/>
      <c r="Z11" s="267"/>
      <c r="AA11" s="267">
        <f>MAT!R14</f>
        <v>0</v>
      </c>
      <c r="AB11" s="267">
        <f>MAT!S14</f>
        <v>0</v>
      </c>
      <c r="AC11" s="267">
        <f>AA11+AB11</f>
        <v>0</v>
      </c>
      <c r="AD11" s="267"/>
      <c r="AE11" s="267"/>
      <c r="AF11" s="267">
        <f>QUI!R14</f>
        <v>0</v>
      </c>
      <c r="AG11" s="267">
        <f>QUI!S14</f>
        <v>0</v>
      </c>
      <c r="AH11" s="267">
        <f>AF11+AG11</f>
        <v>0</v>
      </c>
      <c r="AI11" s="267"/>
      <c r="AJ11" s="267"/>
      <c r="AK11" s="267">
        <f>FIS!R14</f>
        <v>0</v>
      </c>
      <c r="AL11" s="267">
        <f>FIS!S14</f>
        <v>0</v>
      </c>
      <c r="AM11" s="267">
        <f>AK11+AL11</f>
        <v>0</v>
      </c>
      <c r="AN11" s="267"/>
      <c r="AO11" s="267"/>
      <c r="AP11" s="267">
        <f>OGI!R14</f>
        <v>0</v>
      </c>
      <c r="AQ11" s="267">
        <f>OGI!S14</f>
        <v>0</v>
      </c>
      <c r="AR11" s="267">
        <f>AP11+AQ11</f>
        <v>0</v>
      </c>
      <c r="AS11" s="267"/>
      <c r="AT11" s="267"/>
      <c r="AU11" s="267">
        <f>TLP!R14</f>
        <v>0</v>
      </c>
      <c r="AV11" s="267">
        <f>TLP!S14</f>
        <v>0</v>
      </c>
      <c r="AW11" s="267">
        <f>AU11+AV11</f>
        <v>0</v>
      </c>
      <c r="AX11" s="267"/>
      <c r="AY11" s="267"/>
      <c r="AZ11" s="267">
        <f>SEAC!R14</f>
        <v>0</v>
      </c>
      <c r="BA11" s="267">
        <f>SEAC!S14</f>
        <v>0</v>
      </c>
      <c r="BB11" s="267">
        <f>AZ11+BA11</f>
        <v>0</v>
      </c>
      <c r="BC11" s="267"/>
      <c r="BD11" s="267"/>
      <c r="BE11" s="267">
        <f>TIC!R14</f>
        <v>0</v>
      </c>
      <c r="BF11" s="267">
        <f>TIC!S14</f>
        <v>0</v>
      </c>
      <c r="BG11" s="267">
        <f>BE11+BF11</f>
        <v>0</v>
      </c>
      <c r="BH11" s="260">
        <f>A11</f>
        <v>1</v>
      </c>
      <c r="BI11" s="261" t="str">
        <f>IF(BY11&lt;=2,"TRANSITA","NÃO TRANSITA")</f>
        <v>NÃO TRANSITA</v>
      </c>
      <c r="BJ11" s="261"/>
      <c r="BK11" s="261"/>
      <c r="BL11" s="29">
        <v>1</v>
      </c>
      <c r="BM11" s="30" t="str">
        <f>+D11</f>
        <v>M</v>
      </c>
      <c r="BN11" s="31">
        <f>I11</f>
        <v>0</v>
      </c>
      <c r="BO11" s="31">
        <f>N11</f>
        <v>0</v>
      </c>
      <c r="BP11" s="31">
        <f>S11</f>
        <v>0</v>
      </c>
      <c r="BQ11" s="31">
        <f>X11</f>
        <v>0</v>
      </c>
      <c r="BR11" s="31">
        <f>AC11</f>
        <v>0</v>
      </c>
      <c r="BS11" s="31">
        <f>AH11</f>
        <v>0</v>
      </c>
      <c r="BT11" s="31">
        <f>AM11</f>
        <v>0</v>
      </c>
      <c r="BU11" s="31">
        <f>AR11</f>
        <v>0</v>
      </c>
      <c r="BV11" s="31">
        <f>+AW11</f>
        <v>0</v>
      </c>
      <c r="BW11" s="31">
        <f>+BB11</f>
        <v>0</v>
      </c>
      <c r="BX11" s="31">
        <f>+BG11</f>
        <v>0</v>
      </c>
      <c r="BY11" s="32">
        <f>COUNTIF(BN11:BX11,"&lt;9,5")</f>
        <v>11</v>
      </c>
    </row>
    <row r="12" spans="1:77" ht="18" customHeight="1" thickBot="1">
      <c r="A12" s="33">
        <v>2</v>
      </c>
      <c r="B12" s="25">
        <f>LISTA!B9</f>
        <v>77032</v>
      </c>
      <c r="C12" s="26" t="str">
        <f>LISTA!C9</f>
        <v>ABRAÃO DONGALA ABEL GARCIA</v>
      </c>
      <c r="D12" s="27" t="str">
        <f>LISTA!D9</f>
        <v>M</v>
      </c>
      <c r="E12" s="34"/>
      <c r="F12" s="34"/>
      <c r="G12" s="267">
        <f>LP!R15</f>
        <v>0</v>
      </c>
      <c r="H12" s="267">
        <f>LP!S15</f>
        <v>0</v>
      </c>
      <c r="I12" s="267">
        <f t="shared" ref="I12:I62" si="0">G12+H12</f>
        <v>0</v>
      </c>
      <c r="J12" s="267"/>
      <c r="K12" s="267"/>
      <c r="L12" s="267">
        <f>ING!R15</f>
        <v>0</v>
      </c>
      <c r="M12" s="267">
        <f>ING!S15</f>
        <v>0</v>
      </c>
      <c r="N12" s="267">
        <f t="shared" ref="N12:N62" si="1">L12+M12</f>
        <v>0</v>
      </c>
      <c r="O12" s="267"/>
      <c r="P12" s="267"/>
      <c r="Q12" s="267">
        <f>FAI!R15</f>
        <v>0</v>
      </c>
      <c r="R12" s="267">
        <f>FAI!S15</f>
        <v>0</v>
      </c>
      <c r="S12" s="267">
        <f t="shared" ref="S12:S62" si="2">Q12+R12</f>
        <v>0</v>
      </c>
      <c r="T12" s="267"/>
      <c r="U12" s="267"/>
      <c r="V12" s="267">
        <f>'ED. FISICA'!R15</f>
        <v>0</v>
      </c>
      <c r="W12" s="267">
        <f>'ED. FISICA'!S15</f>
        <v>0</v>
      </c>
      <c r="X12" s="267">
        <f t="shared" ref="X12:X62" si="3">V12+W12</f>
        <v>0</v>
      </c>
      <c r="Y12" s="267"/>
      <c r="Z12" s="267"/>
      <c r="AA12" s="267">
        <f>MAT!R15</f>
        <v>0</v>
      </c>
      <c r="AB12" s="267">
        <f>MAT!S15</f>
        <v>0</v>
      </c>
      <c r="AC12" s="267">
        <f t="shared" ref="AC12:AC62" si="4">AA12+AB12</f>
        <v>0</v>
      </c>
      <c r="AD12" s="267"/>
      <c r="AE12" s="267"/>
      <c r="AF12" s="267">
        <f>QUI!R15</f>
        <v>0</v>
      </c>
      <c r="AG12" s="267">
        <f>QUI!S15</f>
        <v>0</v>
      </c>
      <c r="AH12" s="267">
        <f t="shared" ref="AH12:AH62" si="5">AF12+AG12</f>
        <v>0</v>
      </c>
      <c r="AI12" s="267"/>
      <c r="AJ12" s="267"/>
      <c r="AK12" s="267">
        <f>FIS!R15</f>
        <v>0</v>
      </c>
      <c r="AL12" s="267">
        <f>FIS!S15</f>
        <v>0</v>
      </c>
      <c r="AM12" s="267">
        <f t="shared" ref="AM12:AM62" si="6">AK12+AL12</f>
        <v>0</v>
      </c>
      <c r="AN12" s="267"/>
      <c r="AO12" s="267"/>
      <c r="AP12" s="267">
        <f>OGI!R15</f>
        <v>0</v>
      </c>
      <c r="AQ12" s="267">
        <f>OGI!S15</f>
        <v>0</v>
      </c>
      <c r="AR12" s="267">
        <f t="shared" ref="AR12:AR62" si="7">AP12+AQ12</f>
        <v>0</v>
      </c>
      <c r="AS12" s="267"/>
      <c r="AT12" s="267"/>
      <c r="AU12" s="267">
        <f>TLP!R15</f>
        <v>0</v>
      </c>
      <c r="AV12" s="267">
        <f>TLP!S15</f>
        <v>0</v>
      </c>
      <c r="AW12" s="267">
        <f t="shared" ref="AW12:AW62" si="8">AU12+AV12</f>
        <v>0</v>
      </c>
      <c r="AX12" s="267"/>
      <c r="AY12" s="267"/>
      <c r="AZ12" s="267">
        <f>SEAC!R15</f>
        <v>0</v>
      </c>
      <c r="BA12" s="267">
        <f>SEAC!S15</f>
        <v>0</v>
      </c>
      <c r="BB12" s="267">
        <f t="shared" ref="BB12:BB62" si="9">AZ12+BA12</f>
        <v>0</v>
      </c>
      <c r="BC12" s="267"/>
      <c r="BD12" s="267"/>
      <c r="BE12" s="267">
        <f>TIC!R15</f>
        <v>0</v>
      </c>
      <c r="BF12" s="267">
        <f>TIC!S15</f>
        <v>0</v>
      </c>
      <c r="BG12" s="267">
        <f t="shared" ref="BG12:BG62" si="10">BE12+BF12</f>
        <v>0</v>
      </c>
      <c r="BH12" s="262">
        <f>A12</f>
        <v>2</v>
      </c>
      <c r="BI12" s="263" t="str">
        <f t="shared" ref="BI12:BI62" si="11">IF(BY12&lt;=2,"TRANSITA","NÃO TRANSITA")</f>
        <v>NÃO TRANSITA</v>
      </c>
      <c r="BJ12" s="263"/>
      <c r="BK12" s="263"/>
      <c r="BL12" s="35">
        <v>2</v>
      </c>
      <c r="BM12" s="30" t="str">
        <f>+D12</f>
        <v>M</v>
      </c>
      <c r="BN12" s="31">
        <f>I12</f>
        <v>0</v>
      </c>
      <c r="BO12" s="31">
        <f>N12</f>
        <v>0</v>
      </c>
      <c r="BP12" s="31">
        <f>S12</f>
        <v>0</v>
      </c>
      <c r="BQ12" s="31">
        <f>X12</f>
        <v>0</v>
      </c>
      <c r="BR12" s="31">
        <f>AC12</f>
        <v>0</v>
      </c>
      <c r="BS12" s="31">
        <f>AH12</f>
        <v>0</v>
      </c>
      <c r="BT12" s="31">
        <f>AM12</f>
        <v>0</v>
      </c>
      <c r="BU12" s="31">
        <f>AR12</f>
        <v>0</v>
      </c>
      <c r="BV12" s="31">
        <f>+AW12</f>
        <v>0</v>
      </c>
      <c r="BW12" s="31">
        <f>+BB12</f>
        <v>0</v>
      </c>
      <c r="BX12" s="31">
        <f>+BG12</f>
        <v>0</v>
      </c>
      <c r="BY12" s="32">
        <f>COUNTIF(BN12:BX12,"&lt;9,5")</f>
        <v>11</v>
      </c>
    </row>
    <row r="13" spans="1:77" ht="18" customHeight="1" thickBot="1">
      <c r="A13" s="33">
        <v>3</v>
      </c>
      <c r="B13" s="25">
        <f>LISTA!B10</f>
        <v>77033</v>
      </c>
      <c r="C13" s="26" t="str">
        <f>LISTA!C10</f>
        <v>ADELMO JOÃO DIAS QUIZUNDA</v>
      </c>
      <c r="D13" s="27" t="str">
        <f>LISTA!D10</f>
        <v>M</v>
      </c>
      <c r="E13" s="34"/>
      <c r="F13" s="34"/>
      <c r="G13" s="267">
        <f>LP!R16</f>
        <v>0</v>
      </c>
      <c r="H13" s="267">
        <f>LP!S16</f>
        <v>0</v>
      </c>
      <c r="I13" s="267">
        <f t="shared" si="0"/>
        <v>0</v>
      </c>
      <c r="J13" s="267"/>
      <c r="K13" s="267"/>
      <c r="L13" s="267">
        <f>ING!R16</f>
        <v>0</v>
      </c>
      <c r="M13" s="267">
        <f>ING!S16</f>
        <v>0</v>
      </c>
      <c r="N13" s="267">
        <f t="shared" si="1"/>
        <v>0</v>
      </c>
      <c r="O13" s="267"/>
      <c r="P13" s="267"/>
      <c r="Q13" s="267">
        <f>FAI!R16</f>
        <v>0</v>
      </c>
      <c r="R13" s="267">
        <f>FAI!S16</f>
        <v>0</v>
      </c>
      <c r="S13" s="267">
        <f t="shared" si="2"/>
        <v>0</v>
      </c>
      <c r="T13" s="267"/>
      <c r="U13" s="267"/>
      <c r="V13" s="267">
        <f>'ED. FISICA'!R16</f>
        <v>0</v>
      </c>
      <c r="W13" s="267">
        <f>'ED. FISICA'!S16</f>
        <v>0</v>
      </c>
      <c r="X13" s="267">
        <f t="shared" si="3"/>
        <v>0</v>
      </c>
      <c r="Y13" s="267"/>
      <c r="Z13" s="267"/>
      <c r="AA13" s="267">
        <f>MAT!R16</f>
        <v>0</v>
      </c>
      <c r="AB13" s="267">
        <f>MAT!S16</f>
        <v>0</v>
      </c>
      <c r="AC13" s="267">
        <f t="shared" si="4"/>
        <v>0</v>
      </c>
      <c r="AD13" s="267"/>
      <c r="AE13" s="267"/>
      <c r="AF13" s="267">
        <f>QUI!R16</f>
        <v>0</v>
      </c>
      <c r="AG13" s="267">
        <f>QUI!S16</f>
        <v>0</v>
      </c>
      <c r="AH13" s="267">
        <f t="shared" si="5"/>
        <v>0</v>
      </c>
      <c r="AI13" s="267"/>
      <c r="AJ13" s="267"/>
      <c r="AK13" s="267">
        <f>FIS!R16</f>
        <v>0</v>
      </c>
      <c r="AL13" s="267">
        <f>FIS!S16</f>
        <v>0</v>
      </c>
      <c r="AM13" s="267">
        <f t="shared" si="6"/>
        <v>0</v>
      </c>
      <c r="AN13" s="267"/>
      <c r="AO13" s="267"/>
      <c r="AP13" s="267">
        <f>OGI!R16</f>
        <v>0</v>
      </c>
      <c r="AQ13" s="267">
        <f>OGI!S16</f>
        <v>0</v>
      </c>
      <c r="AR13" s="267">
        <f t="shared" si="7"/>
        <v>0</v>
      </c>
      <c r="AS13" s="267"/>
      <c r="AT13" s="267"/>
      <c r="AU13" s="267">
        <f>TLP!R16</f>
        <v>0</v>
      </c>
      <c r="AV13" s="267">
        <f>TLP!S16</f>
        <v>0</v>
      </c>
      <c r="AW13" s="267">
        <f t="shared" si="8"/>
        <v>0</v>
      </c>
      <c r="AX13" s="267"/>
      <c r="AY13" s="267"/>
      <c r="AZ13" s="267">
        <f>SEAC!R16</f>
        <v>0</v>
      </c>
      <c r="BA13" s="267">
        <f>SEAC!S16</f>
        <v>0</v>
      </c>
      <c r="BB13" s="267">
        <f t="shared" si="9"/>
        <v>0</v>
      </c>
      <c r="BC13" s="267"/>
      <c r="BD13" s="267"/>
      <c r="BE13" s="267">
        <f>TIC!R16</f>
        <v>0</v>
      </c>
      <c r="BF13" s="267">
        <f>TIC!S16</f>
        <v>0</v>
      </c>
      <c r="BG13" s="267">
        <f t="shared" si="10"/>
        <v>0</v>
      </c>
      <c r="BH13" s="262">
        <f>A13</f>
        <v>3</v>
      </c>
      <c r="BI13" s="263" t="str">
        <f t="shared" si="11"/>
        <v>NÃO TRANSITA</v>
      </c>
      <c r="BJ13" s="263"/>
      <c r="BK13" s="263"/>
      <c r="BL13" s="35">
        <v>3</v>
      </c>
      <c r="BM13" s="30" t="str">
        <f>+D13</f>
        <v>M</v>
      </c>
      <c r="BN13" s="31">
        <f>I13</f>
        <v>0</v>
      </c>
      <c r="BO13" s="31">
        <f>N13</f>
        <v>0</v>
      </c>
      <c r="BP13" s="31">
        <f>S13</f>
        <v>0</v>
      </c>
      <c r="BQ13" s="31">
        <f>X13</f>
        <v>0</v>
      </c>
      <c r="BR13" s="31">
        <f>AC13</f>
        <v>0</v>
      </c>
      <c r="BS13" s="31">
        <f>AH13</f>
        <v>0</v>
      </c>
      <c r="BT13" s="31">
        <f>AM13</f>
        <v>0</v>
      </c>
      <c r="BU13" s="31">
        <f>AR13</f>
        <v>0</v>
      </c>
      <c r="BV13" s="31">
        <f>+AW13</f>
        <v>0</v>
      </c>
      <c r="BW13" s="31">
        <f>+BB13</f>
        <v>0</v>
      </c>
      <c r="BX13" s="31">
        <f>+BG13</f>
        <v>0</v>
      </c>
      <c r="BY13" s="32">
        <f>COUNTIF(BN13:BX13,"&lt;9,5")</f>
        <v>11</v>
      </c>
    </row>
    <row r="14" spans="1:77" ht="18" customHeight="1" thickBot="1">
      <c r="A14" s="33">
        <v>4</v>
      </c>
      <c r="B14" s="25">
        <f>LISTA!B11</f>
        <v>77034</v>
      </c>
      <c r="C14" s="26" t="str">
        <f>LISTA!C11</f>
        <v>ADILSOM MUANHA ALEXANDRE</v>
      </c>
      <c r="D14" s="27" t="str">
        <f>LISTA!D11</f>
        <v>M</v>
      </c>
      <c r="E14" s="34"/>
      <c r="F14" s="34"/>
      <c r="G14" s="267">
        <f>LP!R17</f>
        <v>0</v>
      </c>
      <c r="H14" s="267">
        <f>LP!S17</f>
        <v>0</v>
      </c>
      <c r="I14" s="267">
        <f t="shared" si="0"/>
        <v>0</v>
      </c>
      <c r="J14" s="267"/>
      <c r="K14" s="267"/>
      <c r="L14" s="267">
        <f>ING!R17</f>
        <v>0</v>
      </c>
      <c r="M14" s="267">
        <f>ING!S17</f>
        <v>0</v>
      </c>
      <c r="N14" s="267">
        <f t="shared" si="1"/>
        <v>0</v>
      </c>
      <c r="O14" s="267"/>
      <c r="P14" s="267"/>
      <c r="Q14" s="267">
        <f>FAI!R17</f>
        <v>0</v>
      </c>
      <c r="R14" s="267">
        <f>FAI!S17</f>
        <v>0</v>
      </c>
      <c r="S14" s="267">
        <f t="shared" si="2"/>
        <v>0</v>
      </c>
      <c r="T14" s="267"/>
      <c r="U14" s="267"/>
      <c r="V14" s="267">
        <f>'ED. FISICA'!R17</f>
        <v>0</v>
      </c>
      <c r="W14" s="267">
        <f>'ED. FISICA'!S17</f>
        <v>0</v>
      </c>
      <c r="X14" s="267">
        <f t="shared" si="3"/>
        <v>0</v>
      </c>
      <c r="Y14" s="267"/>
      <c r="Z14" s="267"/>
      <c r="AA14" s="267">
        <f>MAT!R17</f>
        <v>0</v>
      </c>
      <c r="AB14" s="267">
        <f>MAT!S17</f>
        <v>0</v>
      </c>
      <c r="AC14" s="267">
        <f t="shared" si="4"/>
        <v>0</v>
      </c>
      <c r="AD14" s="267"/>
      <c r="AE14" s="267"/>
      <c r="AF14" s="267">
        <f>QUI!R17</f>
        <v>0</v>
      </c>
      <c r="AG14" s="267">
        <f>QUI!S17</f>
        <v>0</v>
      </c>
      <c r="AH14" s="267">
        <f t="shared" si="5"/>
        <v>0</v>
      </c>
      <c r="AI14" s="267"/>
      <c r="AJ14" s="267"/>
      <c r="AK14" s="267">
        <f>FIS!R17</f>
        <v>0</v>
      </c>
      <c r="AL14" s="267">
        <f>FIS!S17</f>
        <v>0</v>
      </c>
      <c r="AM14" s="267">
        <f t="shared" si="6"/>
        <v>0</v>
      </c>
      <c r="AN14" s="267"/>
      <c r="AO14" s="267"/>
      <c r="AP14" s="267">
        <f>OGI!R17</f>
        <v>0</v>
      </c>
      <c r="AQ14" s="267">
        <f>OGI!S17</f>
        <v>0</v>
      </c>
      <c r="AR14" s="267">
        <f t="shared" si="7"/>
        <v>0</v>
      </c>
      <c r="AS14" s="267"/>
      <c r="AT14" s="267"/>
      <c r="AU14" s="267">
        <f>TLP!R17</f>
        <v>0</v>
      </c>
      <c r="AV14" s="267">
        <f>TLP!S17</f>
        <v>0</v>
      </c>
      <c r="AW14" s="267">
        <f t="shared" si="8"/>
        <v>0</v>
      </c>
      <c r="AX14" s="267"/>
      <c r="AY14" s="267"/>
      <c r="AZ14" s="267">
        <f>SEAC!R17</f>
        <v>0</v>
      </c>
      <c r="BA14" s="267">
        <f>SEAC!S17</f>
        <v>0</v>
      </c>
      <c r="BB14" s="267">
        <f t="shared" si="9"/>
        <v>0</v>
      </c>
      <c r="BC14" s="267"/>
      <c r="BD14" s="267"/>
      <c r="BE14" s="267">
        <f>TIC!R17</f>
        <v>0</v>
      </c>
      <c r="BF14" s="267">
        <f>TIC!S17</f>
        <v>0</v>
      </c>
      <c r="BG14" s="267">
        <f t="shared" si="10"/>
        <v>0</v>
      </c>
      <c r="BH14" s="262">
        <f>A14</f>
        <v>4</v>
      </c>
      <c r="BI14" s="263" t="str">
        <f t="shared" si="11"/>
        <v>NÃO TRANSITA</v>
      </c>
      <c r="BJ14" s="263"/>
      <c r="BK14" s="263"/>
      <c r="BL14" s="35">
        <v>4</v>
      </c>
      <c r="BM14" s="30" t="str">
        <f>+D14</f>
        <v>M</v>
      </c>
      <c r="BN14" s="31">
        <f>I14</f>
        <v>0</v>
      </c>
      <c r="BO14" s="31">
        <f>N14</f>
        <v>0</v>
      </c>
      <c r="BP14" s="31">
        <f>S14</f>
        <v>0</v>
      </c>
      <c r="BQ14" s="31">
        <f>X14</f>
        <v>0</v>
      </c>
      <c r="BR14" s="31">
        <f>AC14</f>
        <v>0</v>
      </c>
      <c r="BS14" s="31">
        <f>AH14</f>
        <v>0</v>
      </c>
      <c r="BT14" s="31">
        <f>AM14</f>
        <v>0</v>
      </c>
      <c r="BU14" s="31">
        <f>AR14</f>
        <v>0</v>
      </c>
      <c r="BV14" s="31">
        <f>+AW14</f>
        <v>0</v>
      </c>
      <c r="BW14" s="31">
        <f>+BB14</f>
        <v>0</v>
      </c>
      <c r="BX14" s="31">
        <f>+BG14</f>
        <v>0</v>
      </c>
      <c r="BY14" s="32">
        <f>COUNTIF(BN14:BX14,"&lt;9,5")</f>
        <v>11</v>
      </c>
    </row>
    <row r="15" spans="1:77" ht="18" customHeight="1" thickBot="1">
      <c r="A15" s="33">
        <v>5</v>
      </c>
      <c r="B15" s="25">
        <f>LISTA!B12</f>
        <v>77035</v>
      </c>
      <c r="C15" s="26" t="str">
        <f>LISTA!C12</f>
        <v>AGOSTINHO COSTA FREITAS</v>
      </c>
      <c r="D15" s="27" t="str">
        <f>LISTA!D12</f>
        <v>M</v>
      </c>
      <c r="E15" s="34"/>
      <c r="F15" s="34"/>
      <c r="G15" s="267">
        <f>LP!R18</f>
        <v>0</v>
      </c>
      <c r="H15" s="267">
        <f>LP!S18</f>
        <v>0</v>
      </c>
      <c r="I15" s="267">
        <f t="shared" si="0"/>
        <v>0</v>
      </c>
      <c r="J15" s="267"/>
      <c r="K15" s="267"/>
      <c r="L15" s="267">
        <f>ING!R18</f>
        <v>0</v>
      </c>
      <c r="M15" s="267">
        <f>ING!S18</f>
        <v>0</v>
      </c>
      <c r="N15" s="267">
        <f t="shared" si="1"/>
        <v>0</v>
      </c>
      <c r="O15" s="267"/>
      <c r="P15" s="267"/>
      <c r="Q15" s="267">
        <f>FAI!R18</f>
        <v>0</v>
      </c>
      <c r="R15" s="267">
        <f>FAI!S18</f>
        <v>0</v>
      </c>
      <c r="S15" s="267">
        <f t="shared" si="2"/>
        <v>0</v>
      </c>
      <c r="T15" s="267"/>
      <c r="U15" s="267"/>
      <c r="V15" s="267">
        <f>'ED. FISICA'!R18</f>
        <v>0</v>
      </c>
      <c r="W15" s="267">
        <f>'ED. FISICA'!S18</f>
        <v>0</v>
      </c>
      <c r="X15" s="267">
        <f t="shared" si="3"/>
        <v>0</v>
      </c>
      <c r="Y15" s="267"/>
      <c r="Z15" s="267"/>
      <c r="AA15" s="267">
        <f>MAT!R18</f>
        <v>0</v>
      </c>
      <c r="AB15" s="267">
        <f>MAT!S18</f>
        <v>0</v>
      </c>
      <c r="AC15" s="267">
        <f t="shared" si="4"/>
        <v>0</v>
      </c>
      <c r="AD15" s="267"/>
      <c r="AE15" s="267"/>
      <c r="AF15" s="267">
        <f>QUI!R18</f>
        <v>0</v>
      </c>
      <c r="AG15" s="267">
        <f>QUI!S18</f>
        <v>0</v>
      </c>
      <c r="AH15" s="267">
        <f t="shared" si="5"/>
        <v>0</v>
      </c>
      <c r="AI15" s="267"/>
      <c r="AJ15" s="267"/>
      <c r="AK15" s="267">
        <f>FIS!R18</f>
        <v>0</v>
      </c>
      <c r="AL15" s="267">
        <f>FIS!S18</f>
        <v>0</v>
      </c>
      <c r="AM15" s="267">
        <f t="shared" si="6"/>
        <v>0</v>
      </c>
      <c r="AN15" s="267"/>
      <c r="AO15" s="267"/>
      <c r="AP15" s="267">
        <f>OGI!R18</f>
        <v>0</v>
      </c>
      <c r="AQ15" s="267">
        <f>OGI!S18</f>
        <v>0</v>
      </c>
      <c r="AR15" s="267">
        <f t="shared" si="7"/>
        <v>0</v>
      </c>
      <c r="AS15" s="267"/>
      <c r="AT15" s="267"/>
      <c r="AU15" s="267">
        <f>TLP!R18</f>
        <v>0</v>
      </c>
      <c r="AV15" s="267">
        <f>TLP!S18</f>
        <v>0</v>
      </c>
      <c r="AW15" s="267">
        <f t="shared" si="8"/>
        <v>0</v>
      </c>
      <c r="AX15" s="267"/>
      <c r="AY15" s="267"/>
      <c r="AZ15" s="267">
        <f>SEAC!R18</f>
        <v>0</v>
      </c>
      <c r="BA15" s="267">
        <f>SEAC!S18</f>
        <v>0</v>
      </c>
      <c r="BB15" s="267">
        <f t="shared" si="9"/>
        <v>0</v>
      </c>
      <c r="BC15" s="267"/>
      <c r="BD15" s="267"/>
      <c r="BE15" s="267">
        <f>TIC!R18</f>
        <v>0</v>
      </c>
      <c r="BF15" s="267">
        <f>TIC!S18</f>
        <v>0</v>
      </c>
      <c r="BG15" s="267">
        <f t="shared" si="10"/>
        <v>0</v>
      </c>
      <c r="BH15" s="262">
        <f>A15</f>
        <v>5</v>
      </c>
      <c r="BI15" s="263" t="str">
        <f t="shared" si="11"/>
        <v>NÃO TRANSITA</v>
      </c>
      <c r="BJ15" s="263"/>
      <c r="BK15" s="263"/>
      <c r="BL15" s="35">
        <v>5</v>
      </c>
      <c r="BM15" s="30" t="str">
        <f>+D15</f>
        <v>M</v>
      </c>
      <c r="BN15" s="31">
        <f>I15</f>
        <v>0</v>
      </c>
      <c r="BO15" s="31">
        <f>N15</f>
        <v>0</v>
      </c>
      <c r="BP15" s="31">
        <f>S15</f>
        <v>0</v>
      </c>
      <c r="BQ15" s="31">
        <f>X15</f>
        <v>0</v>
      </c>
      <c r="BR15" s="31">
        <f>AC15</f>
        <v>0</v>
      </c>
      <c r="BS15" s="31">
        <f>AH15</f>
        <v>0</v>
      </c>
      <c r="BT15" s="31">
        <f>AM15</f>
        <v>0</v>
      </c>
      <c r="BU15" s="31">
        <f>AR15</f>
        <v>0</v>
      </c>
      <c r="BV15" s="31">
        <f>+AW15</f>
        <v>0</v>
      </c>
      <c r="BW15" s="31">
        <f>+BB15</f>
        <v>0</v>
      </c>
      <c r="BX15" s="31">
        <f>+BG15</f>
        <v>0</v>
      </c>
      <c r="BY15" s="32">
        <f>COUNTIF(BN15:BX15,"&lt;9,5")</f>
        <v>11</v>
      </c>
    </row>
    <row r="16" spans="1:77" ht="18" customHeight="1" thickBot="1">
      <c r="A16" s="33">
        <v>6</v>
      </c>
      <c r="B16" s="25">
        <f>LISTA!B13</f>
        <v>77036</v>
      </c>
      <c r="C16" s="26" t="str">
        <f>LISTA!C13</f>
        <v>ALBERTINA KIWILA LUEMBA JOSÉ</v>
      </c>
      <c r="D16" s="27" t="str">
        <f>LISTA!D13</f>
        <v>F</v>
      </c>
      <c r="E16" s="34"/>
      <c r="F16" s="34"/>
      <c r="G16" s="267">
        <f>LP!R19</f>
        <v>0</v>
      </c>
      <c r="H16" s="267">
        <f>LP!S19</f>
        <v>0</v>
      </c>
      <c r="I16" s="267">
        <f t="shared" si="0"/>
        <v>0</v>
      </c>
      <c r="J16" s="267"/>
      <c r="K16" s="267"/>
      <c r="L16" s="267">
        <f>ING!R19</f>
        <v>0</v>
      </c>
      <c r="M16" s="267">
        <f>ING!S19</f>
        <v>0</v>
      </c>
      <c r="N16" s="267">
        <f t="shared" si="1"/>
        <v>0</v>
      </c>
      <c r="O16" s="267"/>
      <c r="P16" s="267"/>
      <c r="Q16" s="267">
        <f>FAI!R19</f>
        <v>0</v>
      </c>
      <c r="R16" s="267">
        <f>FAI!S19</f>
        <v>0</v>
      </c>
      <c r="S16" s="267">
        <f t="shared" si="2"/>
        <v>0</v>
      </c>
      <c r="T16" s="267"/>
      <c r="U16" s="267"/>
      <c r="V16" s="267">
        <f>'ED. FISICA'!R19</f>
        <v>0</v>
      </c>
      <c r="W16" s="267">
        <f>'ED. FISICA'!S19</f>
        <v>0</v>
      </c>
      <c r="X16" s="267">
        <f t="shared" si="3"/>
        <v>0</v>
      </c>
      <c r="Y16" s="267"/>
      <c r="Z16" s="267"/>
      <c r="AA16" s="267">
        <f>MAT!R19</f>
        <v>0</v>
      </c>
      <c r="AB16" s="267">
        <f>MAT!S19</f>
        <v>0</v>
      </c>
      <c r="AC16" s="267">
        <f t="shared" si="4"/>
        <v>0</v>
      </c>
      <c r="AD16" s="267"/>
      <c r="AE16" s="267"/>
      <c r="AF16" s="267">
        <f>QUI!R19</f>
        <v>0</v>
      </c>
      <c r="AG16" s="267">
        <f>QUI!S19</f>
        <v>0</v>
      </c>
      <c r="AH16" s="267">
        <f t="shared" si="5"/>
        <v>0</v>
      </c>
      <c r="AI16" s="267"/>
      <c r="AJ16" s="267"/>
      <c r="AK16" s="267">
        <f>FIS!R19</f>
        <v>0</v>
      </c>
      <c r="AL16" s="267">
        <f>FIS!S19</f>
        <v>0</v>
      </c>
      <c r="AM16" s="267">
        <f t="shared" si="6"/>
        <v>0</v>
      </c>
      <c r="AN16" s="267"/>
      <c r="AO16" s="267"/>
      <c r="AP16" s="267">
        <f>OGI!R19</f>
        <v>0</v>
      </c>
      <c r="AQ16" s="267">
        <f>OGI!S19</f>
        <v>0</v>
      </c>
      <c r="AR16" s="267">
        <f t="shared" si="7"/>
        <v>0</v>
      </c>
      <c r="AS16" s="267"/>
      <c r="AT16" s="267"/>
      <c r="AU16" s="267">
        <f>TLP!R19</f>
        <v>0</v>
      </c>
      <c r="AV16" s="267">
        <f>TLP!S19</f>
        <v>0</v>
      </c>
      <c r="AW16" s="267">
        <f t="shared" si="8"/>
        <v>0</v>
      </c>
      <c r="AX16" s="267"/>
      <c r="AY16" s="267"/>
      <c r="AZ16" s="267">
        <f>SEAC!R19</f>
        <v>0</v>
      </c>
      <c r="BA16" s="267">
        <f>SEAC!S19</f>
        <v>0</v>
      </c>
      <c r="BB16" s="267">
        <f t="shared" si="9"/>
        <v>0</v>
      </c>
      <c r="BC16" s="267"/>
      <c r="BD16" s="267"/>
      <c r="BE16" s="267">
        <f>TIC!R19</f>
        <v>0</v>
      </c>
      <c r="BF16" s="267">
        <f>TIC!S19</f>
        <v>0</v>
      </c>
      <c r="BG16" s="267">
        <f t="shared" si="10"/>
        <v>0</v>
      </c>
      <c r="BH16" s="262">
        <f>A16</f>
        <v>6</v>
      </c>
      <c r="BI16" s="263" t="str">
        <f t="shared" si="11"/>
        <v>NÃO TRANSITA</v>
      </c>
      <c r="BJ16" s="263"/>
      <c r="BK16" s="263"/>
      <c r="BL16" s="35">
        <v>6</v>
      </c>
      <c r="BM16" s="30" t="str">
        <f>+D16</f>
        <v>F</v>
      </c>
      <c r="BN16" s="31">
        <f>I16</f>
        <v>0</v>
      </c>
      <c r="BO16" s="31">
        <f>N16</f>
        <v>0</v>
      </c>
      <c r="BP16" s="31">
        <f>S16</f>
        <v>0</v>
      </c>
      <c r="BQ16" s="31">
        <f>X16</f>
        <v>0</v>
      </c>
      <c r="BR16" s="31">
        <f>AC16</f>
        <v>0</v>
      </c>
      <c r="BS16" s="31">
        <f>AH16</f>
        <v>0</v>
      </c>
      <c r="BT16" s="31">
        <f>AM16</f>
        <v>0</v>
      </c>
      <c r="BU16" s="31">
        <f>AR16</f>
        <v>0</v>
      </c>
      <c r="BV16" s="31">
        <f>+AW16</f>
        <v>0</v>
      </c>
      <c r="BW16" s="31">
        <f>+BB16</f>
        <v>0</v>
      </c>
      <c r="BX16" s="31">
        <f>+BG16</f>
        <v>0</v>
      </c>
      <c r="BY16" s="32">
        <f>COUNTIF(BN16:BX16,"&lt;9,5")</f>
        <v>11</v>
      </c>
    </row>
    <row r="17" spans="1:77" ht="18" customHeight="1" thickBot="1">
      <c r="A17" s="33">
        <v>7</v>
      </c>
      <c r="B17" s="25">
        <f>LISTA!B14</f>
        <v>77037</v>
      </c>
      <c r="C17" s="26" t="str">
        <f>LISTA!C14</f>
        <v>ALBERTO SANTANA DA SILVA ROCHA</v>
      </c>
      <c r="D17" s="27" t="str">
        <f>LISTA!D14</f>
        <v>M</v>
      </c>
      <c r="E17" s="34"/>
      <c r="F17" s="34"/>
      <c r="G17" s="267">
        <f>LP!R20</f>
        <v>0</v>
      </c>
      <c r="H17" s="267">
        <f>LP!S20</f>
        <v>0</v>
      </c>
      <c r="I17" s="267">
        <f t="shared" si="0"/>
        <v>0</v>
      </c>
      <c r="J17" s="267"/>
      <c r="K17" s="267"/>
      <c r="L17" s="267">
        <f>ING!R20</f>
        <v>0</v>
      </c>
      <c r="M17" s="267">
        <f>ING!S20</f>
        <v>0</v>
      </c>
      <c r="N17" s="267">
        <f t="shared" si="1"/>
        <v>0</v>
      </c>
      <c r="O17" s="267"/>
      <c r="P17" s="267"/>
      <c r="Q17" s="267">
        <f>FAI!R20</f>
        <v>0</v>
      </c>
      <c r="R17" s="267">
        <f>FAI!S20</f>
        <v>0</v>
      </c>
      <c r="S17" s="267">
        <f t="shared" si="2"/>
        <v>0</v>
      </c>
      <c r="T17" s="267"/>
      <c r="U17" s="267"/>
      <c r="V17" s="267">
        <f>'ED. FISICA'!R20</f>
        <v>0</v>
      </c>
      <c r="W17" s="267">
        <f>'ED. FISICA'!S20</f>
        <v>0</v>
      </c>
      <c r="X17" s="267">
        <f t="shared" si="3"/>
        <v>0</v>
      </c>
      <c r="Y17" s="267"/>
      <c r="Z17" s="267"/>
      <c r="AA17" s="267">
        <f>MAT!R20</f>
        <v>0</v>
      </c>
      <c r="AB17" s="267">
        <f>MAT!S20</f>
        <v>0</v>
      </c>
      <c r="AC17" s="267">
        <f t="shared" si="4"/>
        <v>0</v>
      </c>
      <c r="AD17" s="267"/>
      <c r="AE17" s="267"/>
      <c r="AF17" s="267">
        <f>QUI!R20</f>
        <v>0</v>
      </c>
      <c r="AG17" s="267">
        <f>QUI!S20</f>
        <v>0</v>
      </c>
      <c r="AH17" s="267">
        <f t="shared" si="5"/>
        <v>0</v>
      </c>
      <c r="AI17" s="267"/>
      <c r="AJ17" s="267"/>
      <c r="AK17" s="267">
        <f>FIS!R20</f>
        <v>0</v>
      </c>
      <c r="AL17" s="267">
        <f>FIS!S20</f>
        <v>0</v>
      </c>
      <c r="AM17" s="267">
        <f t="shared" si="6"/>
        <v>0</v>
      </c>
      <c r="AN17" s="267"/>
      <c r="AO17" s="267"/>
      <c r="AP17" s="267">
        <f>OGI!R20</f>
        <v>0</v>
      </c>
      <c r="AQ17" s="267">
        <f>OGI!S20</f>
        <v>0</v>
      </c>
      <c r="AR17" s="267">
        <f t="shared" si="7"/>
        <v>0</v>
      </c>
      <c r="AS17" s="267"/>
      <c r="AT17" s="267"/>
      <c r="AU17" s="267">
        <f>TLP!R20</f>
        <v>0</v>
      </c>
      <c r="AV17" s="267">
        <f>TLP!S20</f>
        <v>0</v>
      </c>
      <c r="AW17" s="267">
        <f t="shared" si="8"/>
        <v>0</v>
      </c>
      <c r="AX17" s="267"/>
      <c r="AY17" s="267"/>
      <c r="AZ17" s="267">
        <f>SEAC!R20</f>
        <v>0</v>
      </c>
      <c r="BA17" s="267">
        <f>SEAC!S20</f>
        <v>0</v>
      </c>
      <c r="BB17" s="267">
        <f t="shared" si="9"/>
        <v>0</v>
      </c>
      <c r="BC17" s="267"/>
      <c r="BD17" s="267"/>
      <c r="BE17" s="267">
        <f>TIC!R20</f>
        <v>0</v>
      </c>
      <c r="BF17" s="267">
        <f>TIC!S20</f>
        <v>0</v>
      </c>
      <c r="BG17" s="267">
        <f t="shared" si="10"/>
        <v>0</v>
      </c>
      <c r="BH17" s="262">
        <f>A17</f>
        <v>7</v>
      </c>
      <c r="BI17" s="263" t="str">
        <f t="shared" si="11"/>
        <v>NÃO TRANSITA</v>
      </c>
      <c r="BJ17" s="263"/>
      <c r="BK17" s="263"/>
      <c r="BL17" s="35">
        <v>7</v>
      </c>
      <c r="BM17" s="30" t="str">
        <f>+D17</f>
        <v>M</v>
      </c>
      <c r="BN17" s="31">
        <f>I17</f>
        <v>0</v>
      </c>
      <c r="BO17" s="31">
        <f>N17</f>
        <v>0</v>
      </c>
      <c r="BP17" s="31">
        <f>S17</f>
        <v>0</v>
      </c>
      <c r="BQ17" s="31">
        <f>X17</f>
        <v>0</v>
      </c>
      <c r="BR17" s="31">
        <f>AC17</f>
        <v>0</v>
      </c>
      <c r="BS17" s="31">
        <f>AH17</f>
        <v>0</v>
      </c>
      <c r="BT17" s="31">
        <f>AM17</f>
        <v>0</v>
      </c>
      <c r="BU17" s="31">
        <f>AR17</f>
        <v>0</v>
      </c>
      <c r="BV17" s="31">
        <f>+AW17</f>
        <v>0</v>
      </c>
      <c r="BW17" s="31">
        <f>+BB17</f>
        <v>0</v>
      </c>
      <c r="BX17" s="31">
        <f>+BG17</f>
        <v>0</v>
      </c>
      <c r="BY17" s="32">
        <f>COUNTIF(BN17:BX17,"&lt;9,5")</f>
        <v>11</v>
      </c>
    </row>
    <row r="18" spans="1:77" ht="18" customHeight="1" thickBot="1">
      <c r="A18" s="33">
        <v>8</v>
      </c>
      <c r="B18" s="25">
        <f>LISTA!B15</f>
        <v>77038</v>
      </c>
      <c r="C18" s="26" t="str">
        <f>LISTA!C15</f>
        <v>ALEXANDRE SEBASTIÃO JÚNIOR ANDRÉ</v>
      </c>
      <c r="D18" s="27" t="str">
        <f>LISTA!D15</f>
        <v>M</v>
      </c>
      <c r="E18" s="34"/>
      <c r="F18" s="34"/>
      <c r="G18" s="267">
        <f>LP!R21</f>
        <v>0</v>
      </c>
      <c r="H18" s="267">
        <f>LP!S21</f>
        <v>0</v>
      </c>
      <c r="I18" s="267">
        <f t="shared" si="0"/>
        <v>0</v>
      </c>
      <c r="J18" s="267"/>
      <c r="K18" s="267"/>
      <c r="L18" s="267">
        <f>ING!R21</f>
        <v>0</v>
      </c>
      <c r="M18" s="267">
        <f>ING!S21</f>
        <v>0</v>
      </c>
      <c r="N18" s="267">
        <f t="shared" si="1"/>
        <v>0</v>
      </c>
      <c r="O18" s="267"/>
      <c r="P18" s="267"/>
      <c r="Q18" s="267">
        <f>FAI!R21</f>
        <v>0</v>
      </c>
      <c r="R18" s="267">
        <f>FAI!S21</f>
        <v>0</v>
      </c>
      <c r="S18" s="267">
        <f t="shared" si="2"/>
        <v>0</v>
      </c>
      <c r="T18" s="267"/>
      <c r="U18" s="267"/>
      <c r="V18" s="267">
        <f>'ED. FISICA'!R21</f>
        <v>0</v>
      </c>
      <c r="W18" s="267">
        <f>'ED. FISICA'!S21</f>
        <v>0</v>
      </c>
      <c r="X18" s="267">
        <f t="shared" si="3"/>
        <v>0</v>
      </c>
      <c r="Y18" s="267"/>
      <c r="Z18" s="267"/>
      <c r="AA18" s="267">
        <f>MAT!R21</f>
        <v>0</v>
      </c>
      <c r="AB18" s="267">
        <f>MAT!S21</f>
        <v>0</v>
      </c>
      <c r="AC18" s="267">
        <f t="shared" si="4"/>
        <v>0</v>
      </c>
      <c r="AD18" s="267"/>
      <c r="AE18" s="267"/>
      <c r="AF18" s="267">
        <f>QUI!R21</f>
        <v>0</v>
      </c>
      <c r="AG18" s="267">
        <f>QUI!S21</f>
        <v>0</v>
      </c>
      <c r="AH18" s="267">
        <f t="shared" si="5"/>
        <v>0</v>
      </c>
      <c r="AI18" s="267"/>
      <c r="AJ18" s="267"/>
      <c r="AK18" s="267">
        <f>FIS!R21</f>
        <v>0</v>
      </c>
      <c r="AL18" s="267">
        <f>FIS!S21</f>
        <v>0</v>
      </c>
      <c r="AM18" s="267">
        <f t="shared" si="6"/>
        <v>0</v>
      </c>
      <c r="AN18" s="267"/>
      <c r="AO18" s="267"/>
      <c r="AP18" s="267">
        <f>OGI!R21</f>
        <v>0</v>
      </c>
      <c r="AQ18" s="267">
        <f>OGI!S21</f>
        <v>0</v>
      </c>
      <c r="AR18" s="267">
        <f t="shared" si="7"/>
        <v>0</v>
      </c>
      <c r="AS18" s="267"/>
      <c r="AT18" s="267"/>
      <c r="AU18" s="267">
        <f>TLP!R21</f>
        <v>0</v>
      </c>
      <c r="AV18" s="267">
        <f>TLP!S21</f>
        <v>0</v>
      </c>
      <c r="AW18" s="267">
        <f t="shared" si="8"/>
        <v>0</v>
      </c>
      <c r="AX18" s="267"/>
      <c r="AY18" s="267"/>
      <c r="AZ18" s="267">
        <f>SEAC!R21</f>
        <v>0</v>
      </c>
      <c r="BA18" s="267">
        <f>SEAC!S21</f>
        <v>0</v>
      </c>
      <c r="BB18" s="267">
        <f t="shared" si="9"/>
        <v>0</v>
      </c>
      <c r="BC18" s="267"/>
      <c r="BD18" s="267"/>
      <c r="BE18" s="267">
        <f>TIC!R21</f>
        <v>0</v>
      </c>
      <c r="BF18" s="267">
        <f>TIC!S21</f>
        <v>0</v>
      </c>
      <c r="BG18" s="267">
        <f t="shared" si="10"/>
        <v>0</v>
      </c>
      <c r="BH18" s="262">
        <f>A18</f>
        <v>8</v>
      </c>
      <c r="BI18" s="263" t="str">
        <f t="shared" si="11"/>
        <v>NÃO TRANSITA</v>
      </c>
      <c r="BJ18" s="263"/>
      <c r="BK18" s="263"/>
      <c r="BL18" s="35">
        <v>8</v>
      </c>
      <c r="BM18" s="30" t="str">
        <f>+D18</f>
        <v>M</v>
      </c>
      <c r="BN18" s="31">
        <f>I18</f>
        <v>0</v>
      </c>
      <c r="BO18" s="31">
        <f>N18</f>
        <v>0</v>
      </c>
      <c r="BP18" s="31">
        <f>S18</f>
        <v>0</v>
      </c>
      <c r="BQ18" s="31">
        <f>X18</f>
        <v>0</v>
      </c>
      <c r="BR18" s="31">
        <f>AC18</f>
        <v>0</v>
      </c>
      <c r="BS18" s="31">
        <f>AH18</f>
        <v>0</v>
      </c>
      <c r="BT18" s="31">
        <f>AM18</f>
        <v>0</v>
      </c>
      <c r="BU18" s="31">
        <f>AR18</f>
        <v>0</v>
      </c>
      <c r="BV18" s="31">
        <f>+AW18</f>
        <v>0</v>
      </c>
      <c r="BW18" s="31">
        <f>+BB18</f>
        <v>0</v>
      </c>
      <c r="BX18" s="31">
        <f>+BG18</f>
        <v>0</v>
      </c>
      <c r="BY18" s="32">
        <f>COUNTIF(BN18:BX18,"&lt;9,5")</f>
        <v>11</v>
      </c>
    </row>
    <row r="19" spans="1:77" ht="18" customHeight="1" thickBot="1">
      <c r="A19" s="33">
        <v>9</v>
      </c>
      <c r="B19" s="25">
        <f>LISTA!B16</f>
        <v>77039</v>
      </c>
      <c r="C19" s="26" t="str">
        <f>LISTA!C16</f>
        <v xml:space="preserve">ANTÓNIO BALTAZAR PEDRO </v>
      </c>
      <c r="D19" s="27" t="str">
        <f>LISTA!D16</f>
        <v>M</v>
      </c>
      <c r="E19" s="34"/>
      <c r="F19" s="34"/>
      <c r="G19" s="267">
        <f>LP!R22</f>
        <v>0</v>
      </c>
      <c r="H19" s="267">
        <f>LP!S22</f>
        <v>0</v>
      </c>
      <c r="I19" s="267">
        <f t="shared" si="0"/>
        <v>0</v>
      </c>
      <c r="J19" s="267"/>
      <c r="K19" s="267"/>
      <c r="L19" s="267">
        <f>ING!R22</f>
        <v>0</v>
      </c>
      <c r="M19" s="267">
        <f>ING!S22</f>
        <v>0</v>
      </c>
      <c r="N19" s="267">
        <f t="shared" si="1"/>
        <v>0</v>
      </c>
      <c r="O19" s="267"/>
      <c r="P19" s="267"/>
      <c r="Q19" s="267">
        <f>FAI!R22</f>
        <v>0</v>
      </c>
      <c r="R19" s="267">
        <f>FAI!S22</f>
        <v>0</v>
      </c>
      <c r="S19" s="267">
        <f t="shared" si="2"/>
        <v>0</v>
      </c>
      <c r="T19" s="267"/>
      <c r="U19" s="267"/>
      <c r="V19" s="267">
        <f>'ED. FISICA'!R22</f>
        <v>0</v>
      </c>
      <c r="W19" s="267">
        <f>'ED. FISICA'!S22</f>
        <v>0</v>
      </c>
      <c r="X19" s="267">
        <f t="shared" si="3"/>
        <v>0</v>
      </c>
      <c r="Y19" s="267"/>
      <c r="Z19" s="267"/>
      <c r="AA19" s="267">
        <f>MAT!R22</f>
        <v>0</v>
      </c>
      <c r="AB19" s="267">
        <f>MAT!S22</f>
        <v>0</v>
      </c>
      <c r="AC19" s="267">
        <f t="shared" si="4"/>
        <v>0</v>
      </c>
      <c r="AD19" s="267"/>
      <c r="AE19" s="267"/>
      <c r="AF19" s="267">
        <f>QUI!R22</f>
        <v>0</v>
      </c>
      <c r="AG19" s="267">
        <f>QUI!S22</f>
        <v>0</v>
      </c>
      <c r="AH19" s="267">
        <f t="shared" si="5"/>
        <v>0</v>
      </c>
      <c r="AI19" s="267"/>
      <c r="AJ19" s="267"/>
      <c r="AK19" s="267">
        <f>FIS!R22</f>
        <v>0</v>
      </c>
      <c r="AL19" s="267">
        <f>FIS!S22</f>
        <v>0</v>
      </c>
      <c r="AM19" s="267">
        <f t="shared" si="6"/>
        <v>0</v>
      </c>
      <c r="AN19" s="267"/>
      <c r="AO19" s="267"/>
      <c r="AP19" s="267">
        <f>OGI!R22</f>
        <v>0</v>
      </c>
      <c r="AQ19" s="267">
        <f>OGI!S22</f>
        <v>0</v>
      </c>
      <c r="AR19" s="267">
        <f t="shared" si="7"/>
        <v>0</v>
      </c>
      <c r="AS19" s="267"/>
      <c r="AT19" s="267"/>
      <c r="AU19" s="267">
        <f>TLP!R22</f>
        <v>0</v>
      </c>
      <c r="AV19" s="267">
        <f>TLP!S22</f>
        <v>0</v>
      </c>
      <c r="AW19" s="267">
        <f t="shared" si="8"/>
        <v>0</v>
      </c>
      <c r="AX19" s="267"/>
      <c r="AY19" s="267"/>
      <c r="AZ19" s="267">
        <f>SEAC!R22</f>
        <v>0</v>
      </c>
      <c r="BA19" s="267">
        <f>SEAC!S22</f>
        <v>0</v>
      </c>
      <c r="BB19" s="267">
        <f t="shared" si="9"/>
        <v>0</v>
      </c>
      <c r="BC19" s="267"/>
      <c r="BD19" s="267"/>
      <c r="BE19" s="267">
        <f>TIC!R22</f>
        <v>0</v>
      </c>
      <c r="BF19" s="267">
        <f>TIC!S22</f>
        <v>0</v>
      </c>
      <c r="BG19" s="267">
        <f t="shared" si="10"/>
        <v>0</v>
      </c>
      <c r="BH19" s="262">
        <f>A19</f>
        <v>9</v>
      </c>
      <c r="BI19" s="263" t="str">
        <f t="shared" si="11"/>
        <v>NÃO TRANSITA</v>
      </c>
      <c r="BJ19" s="263"/>
      <c r="BK19" s="263"/>
      <c r="BL19" s="35">
        <v>9</v>
      </c>
      <c r="BM19" s="30" t="str">
        <f>+D19</f>
        <v>M</v>
      </c>
      <c r="BN19" s="31">
        <f>I19</f>
        <v>0</v>
      </c>
      <c r="BO19" s="31">
        <f>N19</f>
        <v>0</v>
      </c>
      <c r="BP19" s="31">
        <f>S19</f>
        <v>0</v>
      </c>
      <c r="BQ19" s="31">
        <f>X19</f>
        <v>0</v>
      </c>
      <c r="BR19" s="31">
        <f>AC19</f>
        <v>0</v>
      </c>
      <c r="BS19" s="31">
        <f>AH19</f>
        <v>0</v>
      </c>
      <c r="BT19" s="31">
        <f>AM19</f>
        <v>0</v>
      </c>
      <c r="BU19" s="31">
        <f>AR19</f>
        <v>0</v>
      </c>
      <c r="BV19" s="31">
        <f>+AW19</f>
        <v>0</v>
      </c>
      <c r="BW19" s="31">
        <f>+BB19</f>
        <v>0</v>
      </c>
      <c r="BX19" s="31">
        <f>+BG19</f>
        <v>0</v>
      </c>
      <c r="BY19" s="32">
        <f>COUNTIF(BN19:BX19,"&lt;9,5")</f>
        <v>11</v>
      </c>
    </row>
    <row r="20" spans="1:77" ht="18" customHeight="1" thickBot="1">
      <c r="A20" s="33">
        <v>10</v>
      </c>
      <c r="B20" s="25">
        <f>LISTA!B17</f>
        <v>77040</v>
      </c>
      <c r="C20" s="26" t="str">
        <f>LISTA!C17</f>
        <v>BENVIDA SILVANA UNO VALERIANO</v>
      </c>
      <c r="D20" s="27" t="str">
        <f>LISTA!D17</f>
        <v>F</v>
      </c>
      <c r="E20" s="34"/>
      <c r="F20" s="34"/>
      <c r="G20" s="267">
        <f>LP!R23</f>
        <v>0</v>
      </c>
      <c r="H20" s="267">
        <f>LP!S23</f>
        <v>0</v>
      </c>
      <c r="I20" s="267">
        <f t="shared" si="0"/>
        <v>0</v>
      </c>
      <c r="J20" s="267"/>
      <c r="K20" s="267"/>
      <c r="L20" s="267">
        <f>ING!R23</f>
        <v>0</v>
      </c>
      <c r="M20" s="267">
        <f>ING!S23</f>
        <v>0</v>
      </c>
      <c r="N20" s="267">
        <f t="shared" si="1"/>
        <v>0</v>
      </c>
      <c r="O20" s="267"/>
      <c r="P20" s="267"/>
      <c r="Q20" s="267">
        <f>FAI!R23</f>
        <v>0</v>
      </c>
      <c r="R20" s="267">
        <f>FAI!S23</f>
        <v>0</v>
      </c>
      <c r="S20" s="267">
        <f t="shared" si="2"/>
        <v>0</v>
      </c>
      <c r="T20" s="267"/>
      <c r="U20" s="267"/>
      <c r="V20" s="267">
        <f>'ED. FISICA'!R23</f>
        <v>0</v>
      </c>
      <c r="W20" s="267">
        <f>'ED. FISICA'!S23</f>
        <v>0</v>
      </c>
      <c r="X20" s="267">
        <f t="shared" si="3"/>
        <v>0</v>
      </c>
      <c r="Y20" s="267"/>
      <c r="Z20" s="267"/>
      <c r="AA20" s="267">
        <f>MAT!R23</f>
        <v>0</v>
      </c>
      <c r="AB20" s="267">
        <f>MAT!S23</f>
        <v>0</v>
      </c>
      <c r="AC20" s="267">
        <f t="shared" si="4"/>
        <v>0</v>
      </c>
      <c r="AD20" s="267"/>
      <c r="AE20" s="267"/>
      <c r="AF20" s="267">
        <f>QUI!R23</f>
        <v>0</v>
      </c>
      <c r="AG20" s="267">
        <f>QUI!S23</f>
        <v>0</v>
      </c>
      <c r="AH20" s="267">
        <f t="shared" si="5"/>
        <v>0</v>
      </c>
      <c r="AI20" s="267"/>
      <c r="AJ20" s="267"/>
      <c r="AK20" s="267">
        <f>FIS!R23</f>
        <v>0</v>
      </c>
      <c r="AL20" s="267">
        <f>FIS!S23</f>
        <v>0</v>
      </c>
      <c r="AM20" s="267">
        <f t="shared" si="6"/>
        <v>0</v>
      </c>
      <c r="AN20" s="267"/>
      <c r="AO20" s="267"/>
      <c r="AP20" s="267">
        <f>OGI!R23</f>
        <v>0</v>
      </c>
      <c r="AQ20" s="267">
        <f>OGI!S23</f>
        <v>0</v>
      </c>
      <c r="AR20" s="267">
        <f t="shared" si="7"/>
        <v>0</v>
      </c>
      <c r="AS20" s="267"/>
      <c r="AT20" s="267"/>
      <c r="AU20" s="267">
        <f>TLP!R23</f>
        <v>0</v>
      </c>
      <c r="AV20" s="267">
        <f>TLP!S23</f>
        <v>0</v>
      </c>
      <c r="AW20" s="267">
        <f t="shared" si="8"/>
        <v>0</v>
      </c>
      <c r="AX20" s="267"/>
      <c r="AY20" s="267"/>
      <c r="AZ20" s="267">
        <f>SEAC!R23</f>
        <v>0</v>
      </c>
      <c r="BA20" s="267">
        <f>SEAC!S23</f>
        <v>0</v>
      </c>
      <c r="BB20" s="267">
        <f t="shared" si="9"/>
        <v>0</v>
      </c>
      <c r="BC20" s="267"/>
      <c r="BD20" s="267"/>
      <c r="BE20" s="267">
        <f>TIC!R23</f>
        <v>0</v>
      </c>
      <c r="BF20" s="267">
        <f>TIC!S23</f>
        <v>0</v>
      </c>
      <c r="BG20" s="267">
        <f t="shared" si="10"/>
        <v>0</v>
      </c>
      <c r="BH20" s="262">
        <f>A20</f>
        <v>10</v>
      </c>
      <c r="BI20" s="263" t="str">
        <f t="shared" si="11"/>
        <v>NÃO TRANSITA</v>
      </c>
      <c r="BJ20" s="263"/>
      <c r="BK20" s="263"/>
      <c r="BL20" s="35">
        <v>10</v>
      </c>
      <c r="BM20" s="30" t="str">
        <f>+D20</f>
        <v>F</v>
      </c>
      <c r="BN20" s="31">
        <f>I20</f>
        <v>0</v>
      </c>
      <c r="BO20" s="31">
        <f>N20</f>
        <v>0</v>
      </c>
      <c r="BP20" s="31">
        <f>S20</f>
        <v>0</v>
      </c>
      <c r="BQ20" s="31">
        <f>X20</f>
        <v>0</v>
      </c>
      <c r="BR20" s="31">
        <f>AC20</f>
        <v>0</v>
      </c>
      <c r="BS20" s="31">
        <f>AH20</f>
        <v>0</v>
      </c>
      <c r="BT20" s="31">
        <f>AM20</f>
        <v>0</v>
      </c>
      <c r="BU20" s="31">
        <f>AR20</f>
        <v>0</v>
      </c>
      <c r="BV20" s="31">
        <f>+AW20</f>
        <v>0</v>
      </c>
      <c r="BW20" s="31">
        <f>+BB20</f>
        <v>0</v>
      </c>
      <c r="BX20" s="31">
        <f>+BG20</f>
        <v>0</v>
      </c>
      <c r="BY20" s="32">
        <f>COUNTIF(BN20:BX20,"&lt;9,5")</f>
        <v>11</v>
      </c>
    </row>
    <row r="21" spans="1:77" ht="18" customHeight="1" thickBot="1">
      <c r="A21" s="33">
        <v>11</v>
      </c>
      <c r="B21" s="25">
        <f>LISTA!B18</f>
        <v>77041</v>
      </c>
      <c r="C21" s="26" t="str">
        <f>LISTA!C18</f>
        <v>CAETANO ERNESTO ALBERTO</v>
      </c>
      <c r="D21" s="27" t="str">
        <f>LISTA!D18</f>
        <v>M</v>
      </c>
      <c r="E21" s="34"/>
      <c r="F21" s="34"/>
      <c r="G21" s="267">
        <f>LP!R24</f>
        <v>0</v>
      </c>
      <c r="H21" s="267">
        <f>LP!S24</f>
        <v>0</v>
      </c>
      <c r="I21" s="267">
        <f t="shared" si="0"/>
        <v>0</v>
      </c>
      <c r="J21" s="267"/>
      <c r="K21" s="267"/>
      <c r="L21" s="267">
        <f>ING!R24</f>
        <v>0</v>
      </c>
      <c r="M21" s="267">
        <f>ING!S24</f>
        <v>0</v>
      </c>
      <c r="N21" s="267">
        <f t="shared" si="1"/>
        <v>0</v>
      </c>
      <c r="O21" s="267"/>
      <c r="P21" s="267"/>
      <c r="Q21" s="267">
        <f>FAI!R24</f>
        <v>0</v>
      </c>
      <c r="R21" s="267">
        <f>FAI!S24</f>
        <v>0</v>
      </c>
      <c r="S21" s="267">
        <f t="shared" si="2"/>
        <v>0</v>
      </c>
      <c r="T21" s="267"/>
      <c r="U21" s="267"/>
      <c r="V21" s="267">
        <f>'ED. FISICA'!R24</f>
        <v>0</v>
      </c>
      <c r="W21" s="267">
        <f>'ED. FISICA'!S24</f>
        <v>0</v>
      </c>
      <c r="X21" s="267">
        <f t="shared" si="3"/>
        <v>0</v>
      </c>
      <c r="Y21" s="267"/>
      <c r="Z21" s="267"/>
      <c r="AA21" s="267">
        <f>MAT!R24</f>
        <v>0</v>
      </c>
      <c r="AB21" s="267">
        <f>MAT!S24</f>
        <v>0</v>
      </c>
      <c r="AC21" s="267">
        <f t="shared" si="4"/>
        <v>0</v>
      </c>
      <c r="AD21" s="267"/>
      <c r="AE21" s="267"/>
      <c r="AF21" s="267">
        <f>QUI!R24</f>
        <v>0</v>
      </c>
      <c r="AG21" s="267">
        <f>QUI!S24</f>
        <v>0</v>
      </c>
      <c r="AH21" s="267">
        <f t="shared" si="5"/>
        <v>0</v>
      </c>
      <c r="AI21" s="267"/>
      <c r="AJ21" s="267"/>
      <c r="AK21" s="267">
        <f>FIS!R24</f>
        <v>0</v>
      </c>
      <c r="AL21" s="267">
        <f>FIS!S24</f>
        <v>0</v>
      </c>
      <c r="AM21" s="267">
        <f t="shared" si="6"/>
        <v>0</v>
      </c>
      <c r="AN21" s="267"/>
      <c r="AO21" s="267"/>
      <c r="AP21" s="267">
        <f>OGI!R24</f>
        <v>0</v>
      </c>
      <c r="AQ21" s="267">
        <f>OGI!S24</f>
        <v>0</v>
      </c>
      <c r="AR21" s="267">
        <f t="shared" si="7"/>
        <v>0</v>
      </c>
      <c r="AS21" s="267"/>
      <c r="AT21" s="267"/>
      <c r="AU21" s="267">
        <f>TLP!R24</f>
        <v>0</v>
      </c>
      <c r="AV21" s="267">
        <f>TLP!S24</f>
        <v>0</v>
      </c>
      <c r="AW21" s="267">
        <f t="shared" si="8"/>
        <v>0</v>
      </c>
      <c r="AX21" s="267"/>
      <c r="AY21" s="267"/>
      <c r="AZ21" s="267">
        <f>SEAC!R24</f>
        <v>0</v>
      </c>
      <c r="BA21" s="267">
        <f>SEAC!S24</f>
        <v>0</v>
      </c>
      <c r="BB21" s="267">
        <f t="shared" si="9"/>
        <v>0</v>
      </c>
      <c r="BC21" s="267"/>
      <c r="BD21" s="267"/>
      <c r="BE21" s="267">
        <f>TIC!R24</f>
        <v>0</v>
      </c>
      <c r="BF21" s="267">
        <f>TIC!S24</f>
        <v>0</v>
      </c>
      <c r="BG21" s="267">
        <f t="shared" si="10"/>
        <v>0</v>
      </c>
      <c r="BH21" s="262">
        <f>A21</f>
        <v>11</v>
      </c>
      <c r="BI21" s="263" t="str">
        <f t="shared" si="11"/>
        <v>NÃO TRANSITA</v>
      </c>
      <c r="BJ21" s="263"/>
      <c r="BK21" s="263"/>
      <c r="BL21" s="35">
        <v>11</v>
      </c>
      <c r="BM21" s="30" t="str">
        <f>+D21</f>
        <v>M</v>
      </c>
      <c r="BN21" s="31">
        <f>I21</f>
        <v>0</v>
      </c>
      <c r="BO21" s="31">
        <f>N21</f>
        <v>0</v>
      </c>
      <c r="BP21" s="31">
        <f>S21</f>
        <v>0</v>
      </c>
      <c r="BQ21" s="31">
        <f>X21</f>
        <v>0</v>
      </c>
      <c r="BR21" s="31">
        <f>AC21</f>
        <v>0</v>
      </c>
      <c r="BS21" s="31">
        <f>AH21</f>
        <v>0</v>
      </c>
      <c r="BT21" s="31">
        <f>AM21</f>
        <v>0</v>
      </c>
      <c r="BU21" s="31">
        <f>AR21</f>
        <v>0</v>
      </c>
      <c r="BV21" s="31">
        <f>+AW21</f>
        <v>0</v>
      </c>
      <c r="BW21" s="31">
        <f>+BB21</f>
        <v>0</v>
      </c>
      <c r="BX21" s="31">
        <f>+BG21</f>
        <v>0</v>
      </c>
      <c r="BY21" s="32">
        <f>COUNTIF(BN21:BX21,"&lt;9,5")</f>
        <v>11</v>
      </c>
    </row>
    <row r="22" spans="1:77" ht="18" customHeight="1" thickBot="1">
      <c r="A22" s="33">
        <v>12</v>
      </c>
      <c r="B22" s="25">
        <f>LISTA!B19</f>
        <v>77042</v>
      </c>
      <c r="C22" s="26" t="str">
        <f>LISTA!C19</f>
        <v>CAROLINA MISSONGO AGOSTINHO</v>
      </c>
      <c r="D22" s="27" t="str">
        <f>LISTA!D19</f>
        <v>F</v>
      </c>
      <c r="E22" s="34"/>
      <c r="F22" s="34"/>
      <c r="G22" s="267">
        <f>LP!R25</f>
        <v>0</v>
      </c>
      <c r="H22" s="267">
        <f>LP!S25</f>
        <v>0</v>
      </c>
      <c r="I22" s="267">
        <f t="shared" si="0"/>
        <v>0</v>
      </c>
      <c r="J22" s="267"/>
      <c r="K22" s="267"/>
      <c r="L22" s="267">
        <f>ING!R25</f>
        <v>0</v>
      </c>
      <c r="M22" s="267">
        <f>ING!S25</f>
        <v>0</v>
      </c>
      <c r="N22" s="267">
        <f t="shared" si="1"/>
        <v>0</v>
      </c>
      <c r="O22" s="267"/>
      <c r="P22" s="267"/>
      <c r="Q22" s="267">
        <f>FAI!R25</f>
        <v>0</v>
      </c>
      <c r="R22" s="267">
        <f>FAI!S25</f>
        <v>0</v>
      </c>
      <c r="S22" s="267">
        <f t="shared" si="2"/>
        <v>0</v>
      </c>
      <c r="T22" s="267"/>
      <c r="U22" s="267"/>
      <c r="V22" s="267">
        <f>'ED. FISICA'!R25</f>
        <v>0</v>
      </c>
      <c r="W22" s="267">
        <f>'ED. FISICA'!S25</f>
        <v>0</v>
      </c>
      <c r="X22" s="267">
        <f t="shared" si="3"/>
        <v>0</v>
      </c>
      <c r="Y22" s="267"/>
      <c r="Z22" s="267"/>
      <c r="AA22" s="267">
        <f>MAT!R25</f>
        <v>0</v>
      </c>
      <c r="AB22" s="267">
        <f>MAT!S25</f>
        <v>0</v>
      </c>
      <c r="AC22" s="267">
        <f t="shared" si="4"/>
        <v>0</v>
      </c>
      <c r="AD22" s="267"/>
      <c r="AE22" s="267"/>
      <c r="AF22" s="267">
        <f>QUI!R25</f>
        <v>0</v>
      </c>
      <c r="AG22" s="267">
        <f>QUI!S25</f>
        <v>0</v>
      </c>
      <c r="AH22" s="267">
        <f t="shared" si="5"/>
        <v>0</v>
      </c>
      <c r="AI22" s="267"/>
      <c r="AJ22" s="267"/>
      <c r="AK22" s="267">
        <f>FIS!R25</f>
        <v>0</v>
      </c>
      <c r="AL22" s="267">
        <f>FIS!S25</f>
        <v>0</v>
      </c>
      <c r="AM22" s="267">
        <f t="shared" si="6"/>
        <v>0</v>
      </c>
      <c r="AN22" s="267"/>
      <c r="AO22" s="267"/>
      <c r="AP22" s="267">
        <f>OGI!R25</f>
        <v>0</v>
      </c>
      <c r="AQ22" s="267">
        <f>OGI!S25</f>
        <v>0</v>
      </c>
      <c r="AR22" s="267">
        <f t="shared" si="7"/>
        <v>0</v>
      </c>
      <c r="AS22" s="267"/>
      <c r="AT22" s="267"/>
      <c r="AU22" s="267">
        <f>TLP!R25</f>
        <v>0</v>
      </c>
      <c r="AV22" s="267">
        <f>TLP!S25</f>
        <v>0</v>
      </c>
      <c r="AW22" s="267">
        <f t="shared" si="8"/>
        <v>0</v>
      </c>
      <c r="AX22" s="267"/>
      <c r="AY22" s="267"/>
      <c r="AZ22" s="267">
        <f>SEAC!R25</f>
        <v>0</v>
      </c>
      <c r="BA22" s="267">
        <f>SEAC!S25</f>
        <v>0</v>
      </c>
      <c r="BB22" s="267">
        <f t="shared" si="9"/>
        <v>0</v>
      </c>
      <c r="BC22" s="267"/>
      <c r="BD22" s="267"/>
      <c r="BE22" s="267">
        <f>TIC!R25</f>
        <v>0</v>
      </c>
      <c r="BF22" s="267">
        <f>TIC!S25</f>
        <v>0</v>
      </c>
      <c r="BG22" s="267">
        <f t="shared" si="10"/>
        <v>0</v>
      </c>
      <c r="BH22" s="262">
        <f>A22</f>
        <v>12</v>
      </c>
      <c r="BI22" s="263" t="str">
        <f t="shared" si="11"/>
        <v>NÃO TRANSITA</v>
      </c>
      <c r="BJ22" s="263"/>
      <c r="BK22" s="263"/>
      <c r="BL22" s="35">
        <v>12</v>
      </c>
      <c r="BM22" s="30" t="str">
        <f>+D22</f>
        <v>F</v>
      </c>
      <c r="BN22" s="31">
        <f>I22</f>
        <v>0</v>
      </c>
      <c r="BO22" s="31">
        <f>N22</f>
        <v>0</v>
      </c>
      <c r="BP22" s="31">
        <f>S22</f>
        <v>0</v>
      </c>
      <c r="BQ22" s="31">
        <f>X22</f>
        <v>0</v>
      </c>
      <c r="BR22" s="31">
        <f>AC22</f>
        <v>0</v>
      </c>
      <c r="BS22" s="31">
        <f>AH22</f>
        <v>0</v>
      </c>
      <c r="BT22" s="31">
        <f>AM22</f>
        <v>0</v>
      </c>
      <c r="BU22" s="31">
        <f>AR22</f>
        <v>0</v>
      </c>
      <c r="BV22" s="31">
        <f>+AW22</f>
        <v>0</v>
      </c>
      <c r="BW22" s="31">
        <f>+BB22</f>
        <v>0</v>
      </c>
      <c r="BX22" s="31">
        <f>+BG22</f>
        <v>0</v>
      </c>
      <c r="BY22" s="32">
        <f>COUNTIF(BN22:BX22,"&lt;9,5")</f>
        <v>11</v>
      </c>
    </row>
    <row r="23" spans="1:77" ht="18" customHeight="1" thickBot="1">
      <c r="A23" s="33">
        <v>13</v>
      </c>
      <c r="B23" s="25">
        <f>LISTA!B20</f>
        <v>77043</v>
      </c>
      <c r="C23" s="26" t="str">
        <f>LISTA!C20</f>
        <v xml:space="preserve">CIFERCIANO AUGUSTO GRAÇA MIGUEL </v>
      </c>
      <c r="D23" s="27" t="str">
        <f>LISTA!D20</f>
        <v>M</v>
      </c>
      <c r="E23" s="34"/>
      <c r="F23" s="34"/>
      <c r="G23" s="267">
        <f>LP!R26</f>
        <v>0</v>
      </c>
      <c r="H23" s="267">
        <f>LP!S26</f>
        <v>0</v>
      </c>
      <c r="I23" s="267">
        <f t="shared" si="0"/>
        <v>0</v>
      </c>
      <c r="J23" s="267"/>
      <c r="K23" s="267"/>
      <c r="L23" s="267">
        <f>ING!R26</f>
        <v>0</v>
      </c>
      <c r="M23" s="267">
        <f>ING!S26</f>
        <v>0</v>
      </c>
      <c r="N23" s="267">
        <f t="shared" si="1"/>
        <v>0</v>
      </c>
      <c r="O23" s="267"/>
      <c r="P23" s="267"/>
      <c r="Q23" s="267">
        <f>FAI!R26</f>
        <v>0</v>
      </c>
      <c r="R23" s="267">
        <f>FAI!S26</f>
        <v>0</v>
      </c>
      <c r="S23" s="267">
        <f t="shared" si="2"/>
        <v>0</v>
      </c>
      <c r="T23" s="267"/>
      <c r="U23" s="267"/>
      <c r="V23" s="267">
        <f>'ED. FISICA'!R26</f>
        <v>0</v>
      </c>
      <c r="W23" s="267">
        <f>'ED. FISICA'!S26</f>
        <v>0</v>
      </c>
      <c r="X23" s="267">
        <f t="shared" si="3"/>
        <v>0</v>
      </c>
      <c r="Y23" s="267"/>
      <c r="Z23" s="267"/>
      <c r="AA23" s="267">
        <f>MAT!R26</f>
        <v>0</v>
      </c>
      <c r="AB23" s="267">
        <f>MAT!S26</f>
        <v>0</v>
      </c>
      <c r="AC23" s="267">
        <f t="shared" si="4"/>
        <v>0</v>
      </c>
      <c r="AD23" s="267"/>
      <c r="AE23" s="267"/>
      <c r="AF23" s="267">
        <f>QUI!R26</f>
        <v>0</v>
      </c>
      <c r="AG23" s="267">
        <f>QUI!S26</f>
        <v>0</v>
      </c>
      <c r="AH23" s="267">
        <f t="shared" si="5"/>
        <v>0</v>
      </c>
      <c r="AI23" s="267"/>
      <c r="AJ23" s="267"/>
      <c r="AK23" s="267">
        <f>FIS!R26</f>
        <v>0</v>
      </c>
      <c r="AL23" s="267">
        <f>FIS!S26</f>
        <v>0</v>
      </c>
      <c r="AM23" s="267">
        <f t="shared" si="6"/>
        <v>0</v>
      </c>
      <c r="AN23" s="267"/>
      <c r="AO23" s="267"/>
      <c r="AP23" s="267">
        <f>OGI!R26</f>
        <v>0</v>
      </c>
      <c r="AQ23" s="267">
        <f>OGI!S26</f>
        <v>0</v>
      </c>
      <c r="AR23" s="267">
        <f t="shared" si="7"/>
        <v>0</v>
      </c>
      <c r="AS23" s="267"/>
      <c r="AT23" s="267"/>
      <c r="AU23" s="267">
        <f>TLP!R26</f>
        <v>0</v>
      </c>
      <c r="AV23" s="267">
        <f>TLP!S26</f>
        <v>0</v>
      </c>
      <c r="AW23" s="267">
        <f t="shared" si="8"/>
        <v>0</v>
      </c>
      <c r="AX23" s="267"/>
      <c r="AY23" s="267"/>
      <c r="AZ23" s="267">
        <f>SEAC!R26</f>
        <v>0</v>
      </c>
      <c r="BA23" s="267">
        <f>SEAC!S26</f>
        <v>0</v>
      </c>
      <c r="BB23" s="267">
        <f t="shared" si="9"/>
        <v>0</v>
      </c>
      <c r="BC23" s="267"/>
      <c r="BD23" s="267"/>
      <c r="BE23" s="267">
        <f>TIC!R26</f>
        <v>0</v>
      </c>
      <c r="BF23" s="267">
        <f>TIC!S26</f>
        <v>0</v>
      </c>
      <c r="BG23" s="267">
        <f t="shared" si="10"/>
        <v>0</v>
      </c>
      <c r="BH23" s="262">
        <f>A23</f>
        <v>13</v>
      </c>
      <c r="BI23" s="263" t="str">
        <f t="shared" si="11"/>
        <v>NÃO TRANSITA</v>
      </c>
      <c r="BJ23" s="263"/>
      <c r="BK23" s="263"/>
      <c r="BL23" s="35">
        <v>13</v>
      </c>
      <c r="BM23" s="30" t="str">
        <f>+D23</f>
        <v>M</v>
      </c>
      <c r="BN23" s="31">
        <f>I23</f>
        <v>0</v>
      </c>
      <c r="BO23" s="31">
        <f>N23</f>
        <v>0</v>
      </c>
      <c r="BP23" s="31">
        <f>S23</f>
        <v>0</v>
      </c>
      <c r="BQ23" s="31">
        <f>X23</f>
        <v>0</v>
      </c>
      <c r="BR23" s="31">
        <f>AC23</f>
        <v>0</v>
      </c>
      <c r="BS23" s="31">
        <f>AH23</f>
        <v>0</v>
      </c>
      <c r="BT23" s="31">
        <f>AM23</f>
        <v>0</v>
      </c>
      <c r="BU23" s="31">
        <f>AR23</f>
        <v>0</v>
      </c>
      <c r="BV23" s="31">
        <f>+AW23</f>
        <v>0</v>
      </c>
      <c r="BW23" s="31">
        <f>+BB23</f>
        <v>0</v>
      </c>
      <c r="BX23" s="31">
        <f>+BG23</f>
        <v>0</v>
      </c>
      <c r="BY23" s="32">
        <f>COUNTIF(BN23:BX23,"&lt;9,5")</f>
        <v>11</v>
      </c>
    </row>
    <row r="24" spans="1:77" ht="18" customHeight="1" thickBot="1">
      <c r="A24" s="33">
        <v>14</v>
      </c>
      <c r="B24" s="25">
        <f>LISTA!B21</f>
        <v>77044</v>
      </c>
      <c r="C24" s="26" t="str">
        <f>LISTA!C21</f>
        <v>CLÉUSIA LOURENÇO ANTÓNIO</v>
      </c>
      <c r="D24" s="27" t="str">
        <f>LISTA!D21</f>
        <v>F</v>
      </c>
      <c r="E24" s="34"/>
      <c r="F24" s="34"/>
      <c r="G24" s="267">
        <f>LP!R27</f>
        <v>0</v>
      </c>
      <c r="H24" s="267">
        <f>LP!S27</f>
        <v>0</v>
      </c>
      <c r="I24" s="267">
        <f t="shared" si="0"/>
        <v>0</v>
      </c>
      <c r="J24" s="267"/>
      <c r="K24" s="267"/>
      <c r="L24" s="267">
        <f>ING!R27</f>
        <v>0</v>
      </c>
      <c r="M24" s="267">
        <f>ING!S27</f>
        <v>0</v>
      </c>
      <c r="N24" s="267">
        <f t="shared" si="1"/>
        <v>0</v>
      </c>
      <c r="O24" s="267"/>
      <c r="P24" s="267"/>
      <c r="Q24" s="267">
        <f>FAI!R27</f>
        <v>0</v>
      </c>
      <c r="R24" s="267">
        <f>FAI!S27</f>
        <v>0</v>
      </c>
      <c r="S24" s="267">
        <f t="shared" si="2"/>
        <v>0</v>
      </c>
      <c r="T24" s="267"/>
      <c r="U24" s="267"/>
      <c r="V24" s="267">
        <f>'ED. FISICA'!R27</f>
        <v>0</v>
      </c>
      <c r="W24" s="267">
        <f>'ED. FISICA'!S27</f>
        <v>0</v>
      </c>
      <c r="X24" s="267">
        <f t="shared" si="3"/>
        <v>0</v>
      </c>
      <c r="Y24" s="267"/>
      <c r="Z24" s="267"/>
      <c r="AA24" s="267">
        <f>MAT!R27</f>
        <v>0</v>
      </c>
      <c r="AB24" s="267">
        <f>MAT!S27</f>
        <v>0</v>
      </c>
      <c r="AC24" s="267">
        <f t="shared" si="4"/>
        <v>0</v>
      </c>
      <c r="AD24" s="267"/>
      <c r="AE24" s="267"/>
      <c r="AF24" s="267">
        <f>QUI!R27</f>
        <v>0</v>
      </c>
      <c r="AG24" s="267">
        <f>QUI!S27</f>
        <v>0</v>
      </c>
      <c r="AH24" s="267">
        <f t="shared" si="5"/>
        <v>0</v>
      </c>
      <c r="AI24" s="267"/>
      <c r="AJ24" s="267"/>
      <c r="AK24" s="267">
        <f>FIS!R27</f>
        <v>0</v>
      </c>
      <c r="AL24" s="267">
        <f>FIS!S27</f>
        <v>0</v>
      </c>
      <c r="AM24" s="267">
        <f t="shared" si="6"/>
        <v>0</v>
      </c>
      <c r="AN24" s="267"/>
      <c r="AO24" s="267"/>
      <c r="AP24" s="267">
        <f>OGI!R27</f>
        <v>0</v>
      </c>
      <c r="AQ24" s="267">
        <f>OGI!S27</f>
        <v>0</v>
      </c>
      <c r="AR24" s="267">
        <f t="shared" si="7"/>
        <v>0</v>
      </c>
      <c r="AS24" s="267"/>
      <c r="AT24" s="267"/>
      <c r="AU24" s="267">
        <f>TLP!R27</f>
        <v>0</v>
      </c>
      <c r="AV24" s="267">
        <f>TLP!S27</f>
        <v>0</v>
      </c>
      <c r="AW24" s="267">
        <f t="shared" si="8"/>
        <v>0</v>
      </c>
      <c r="AX24" s="267"/>
      <c r="AY24" s="267"/>
      <c r="AZ24" s="267">
        <f>SEAC!R27</f>
        <v>0</v>
      </c>
      <c r="BA24" s="267">
        <f>SEAC!S27</f>
        <v>0</v>
      </c>
      <c r="BB24" s="267">
        <f t="shared" si="9"/>
        <v>0</v>
      </c>
      <c r="BC24" s="267"/>
      <c r="BD24" s="267"/>
      <c r="BE24" s="267">
        <f>TIC!R27</f>
        <v>0</v>
      </c>
      <c r="BF24" s="267">
        <f>TIC!S27</f>
        <v>0</v>
      </c>
      <c r="BG24" s="267">
        <f t="shared" si="10"/>
        <v>0</v>
      </c>
      <c r="BH24" s="262">
        <f>A24</f>
        <v>14</v>
      </c>
      <c r="BI24" s="263" t="str">
        <f t="shared" si="11"/>
        <v>NÃO TRANSITA</v>
      </c>
      <c r="BJ24" s="263"/>
      <c r="BK24" s="263"/>
      <c r="BL24" s="35">
        <v>14</v>
      </c>
      <c r="BM24" s="30" t="str">
        <f>+D24</f>
        <v>F</v>
      </c>
      <c r="BN24" s="31">
        <f>I24</f>
        <v>0</v>
      </c>
      <c r="BO24" s="31">
        <f>N24</f>
        <v>0</v>
      </c>
      <c r="BP24" s="31">
        <f>S24</f>
        <v>0</v>
      </c>
      <c r="BQ24" s="31">
        <f>X24</f>
        <v>0</v>
      </c>
      <c r="BR24" s="31">
        <f>AC24</f>
        <v>0</v>
      </c>
      <c r="BS24" s="31">
        <f>AH24</f>
        <v>0</v>
      </c>
      <c r="BT24" s="31">
        <f>AM24</f>
        <v>0</v>
      </c>
      <c r="BU24" s="31">
        <f>AR24</f>
        <v>0</v>
      </c>
      <c r="BV24" s="31">
        <f>+AW24</f>
        <v>0</v>
      </c>
      <c r="BW24" s="31">
        <f>+BB24</f>
        <v>0</v>
      </c>
      <c r="BX24" s="31">
        <f>+BG24</f>
        <v>0</v>
      </c>
      <c r="BY24" s="32">
        <f>COUNTIF(BN24:BX24,"&lt;9,5")</f>
        <v>11</v>
      </c>
    </row>
    <row r="25" spans="1:77" ht="18" customHeight="1" thickBot="1">
      <c r="A25" s="33">
        <v>15</v>
      </c>
      <c r="B25" s="25">
        <f>LISTA!B22</f>
        <v>77045</v>
      </c>
      <c r="C25" s="26" t="str">
        <f>LISTA!C22</f>
        <v>DANIEL NASSONGA BAMBI</v>
      </c>
      <c r="D25" s="27" t="str">
        <f>LISTA!D22</f>
        <v>M</v>
      </c>
      <c r="E25" s="34"/>
      <c r="F25" s="34"/>
      <c r="G25" s="267">
        <f>LP!R28</f>
        <v>0</v>
      </c>
      <c r="H25" s="267">
        <f>LP!S28</f>
        <v>0</v>
      </c>
      <c r="I25" s="267">
        <f t="shared" si="0"/>
        <v>0</v>
      </c>
      <c r="J25" s="267"/>
      <c r="K25" s="267"/>
      <c r="L25" s="267">
        <f>ING!R28</f>
        <v>0</v>
      </c>
      <c r="M25" s="267">
        <f>ING!S28</f>
        <v>0</v>
      </c>
      <c r="N25" s="267">
        <f t="shared" si="1"/>
        <v>0</v>
      </c>
      <c r="O25" s="267"/>
      <c r="P25" s="267"/>
      <c r="Q25" s="267">
        <f>FAI!R28</f>
        <v>0</v>
      </c>
      <c r="R25" s="267">
        <f>FAI!S28</f>
        <v>0</v>
      </c>
      <c r="S25" s="267">
        <f t="shared" si="2"/>
        <v>0</v>
      </c>
      <c r="T25" s="267"/>
      <c r="U25" s="267"/>
      <c r="V25" s="267">
        <f>'ED. FISICA'!R28</f>
        <v>0</v>
      </c>
      <c r="W25" s="267">
        <f>'ED. FISICA'!S28</f>
        <v>0</v>
      </c>
      <c r="X25" s="267">
        <f t="shared" si="3"/>
        <v>0</v>
      </c>
      <c r="Y25" s="267"/>
      <c r="Z25" s="267"/>
      <c r="AA25" s="267">
        <f>MAT!R28</f>
        <v>0</v>
      </c>
      <c r="AB25" s="267">
        <f>MAT!S28</f>
        <v>0</v>
      </c>
      <c r="AC25" s="267">
        <f t="shared" si="4"/>
        <v>0</v>
      </c>
      <c r="AD25" s="267"/>
      <c r="AE25" s="267"/>
      <c r="AF25" s="267">
        <f>QUI!R28</f>
        <v>0</v>
      </c>
      <c r="AG25" s="267">
        <f>QUI!S28</f>
        <v>0</v>
      </c>
      <c r="AH25" s="267">
        <f t="shared" si="5"/>
        <v>0</v>
      </c>
      <c r="AI25" s="267"/>
      <c r="AJ25" s="267"/>
      <c r="AK25" s="267">
        <f>FIS!R28</f>
        <v>0</v>
      </c>
      <c r="AL25" s="267">
        <f>FIS!S28</f>
        <v>0</v>
      </c>
      <c r="AM25" s="267">
        <f t="shared" si="6"/>
        <v>0</v>
      </c>
      <c r="AN25" s="267"/>
      <c r="AO25" s="267"/>
      <c r="AP25" s="267">
        <f>OGI!R28</f>
        <v>0</v>
      </c>
      <c r="AQ25" s="267">
        <f>OGI!S28</f>
        <v>0</v>
      </c>
      <c r="AR25" s="267">
        <f t="shared" si="7"/>
        <v>0</v>
      </c>
      <c r="AS25" s="267"/>
      <c r="AT25" s="267"/>
      <c r="AU25" s="267">
        <f>TLP!R28</f>
        <v>0</v>
      </c>
      <c r="AV25" s="267">
        <f>TLP!S28</f>
        <v>0</v>
      </c>
      <c r="AW25" s="267">
        <f t="shared" si="8"/>
        <v>0</v>
      </c>
      <c r="AX25" s="267"/>
      <c r="AY25" s="267"/>
      <c r="AZ25" s="267">
        <f>SEAC!R28</f>
        <v>0</v>
      </c>
      <c r="BA25" s="267">
        <f>SEAC!S28</f>
        <v>0</v>
      </c>
      <c r="BB25" s="267">
        <f t="shared" si="9"/>
        <v>0</v>
      </c>
      <c r="BC25" s="267"/>
      <c r="BD25" s="267"/>
      <c r="BE25" s="267">
        <f>TIC!R28</f>
        <v>0</v>
      </c>
      <c r="BF25" s="267">
        <f>TIC!S28</f>
        <v>0</v>
      </c>
      <c r="BG25" s="267">
        <f t="shared" si="10"/>
        <v>0</v>
      </c>
      <c r="BH25" s="262">
        <f>A25</f>
        <v>15</v>
      </c>
      <c r="BI25" s="263" t="str">
        <f t="shared" si="11"/>
        <v>NÃO TRANSITA</v>
      </c>
      <c r="BJ25" s="263"/>
      <c r="BK25" s="263"/>
      <c r="BL25" s="35">
        <v>15</v>
      </c>
      <c r="BM25" s="30" t="str">
        <f>+D25</f>
        <v>M</v>
      </c>
      <c r="BN25" s="31">
        <f>I25</f>
        <v>0</v>
      </c>
      <c r="BO25" s="31">
        <f>N25</f>
        <v>0</v>
      </c>
      <c r="BP25" s="31">
        <f>S25</f>
        <v>0</v>
      </c>
      <c r="BQ25" s="31">
        <f>X25</f>
        <v>0</v>
      </c>
      <c r="BR25" s="31">
        <f>AC25</f>
        <v>0</v>
      </c>
      <c r="BS25" s="31">
        <f>AH25</f>
        <v>0</v>
      </c>
      <c r="BT25" s="31">
        <f>AM25</f>
        <v>0</v>
      </c>
      <c r="BU25" s="31">
        <f>AR25</f>
        <v>0</v>
      </c>
      <c r="BV25" s="31">
        <f>+AW25</f>
        <v>0</v>
      </c>
      <c r="BW25" s="31">
        <f>+BB25</f>
        <v>0</v>
      </c>
      <c r="BX25" s="31">
        <f>+BG25</f>
        <v>0</v>
      </c>
      <c r="BY25" s="32">
        <f>COUNTIF(BN25:BX25,"&lt;9,5")</f>
        <v>11</v>
      </c>
    </row>
    <row r="26" spans="1:77" ht="18" customHeight="1" thickBot="1">
      <c r="A26" s="33">
        <v>16</v>
      </c>
      <c r="B26" s="25">
        <f>LISTA!B23</f>
        <v>77046</v>
      </c>
      <c r="C26" s="26" t="str">
        <f>LISTA!C23</f>
        <v>DÁRIO DANIEL KATATA YOPILU</v>
      </c>
      <c r="D26" s="27" t="str">
        <f>LISTA!D23</f>
        <v>M</v>
      </c>
      <c r="E26" s="34"/>
      <c r="F26" s="34"/>
      <c r="G26" s="267">
        <f>LP!R29</f>
        <v>0</v>
      </c>
      <c r="H26" s="267">
        <f>LP!S29</f>
        <v>0</v>
      </c>
      <c r="I26" s="267">
        <f t="shared" si="0"/>
        <v>0</v>
      </c>
      <c r="J26" s="267"/>
      <c r="K26" s="267"/>
      <c r="L26" s="267">
        <f>ING!R29</f>
        <v>0</v>
      </c>
      <c r="M26" s="267">
        <f>ING!S29</f>
        <v>0</v>
      </c>
      <c r="N26" s="267">
        <f t="shared" si="1"/>
        <v>0</v>
      </c>
      <c r="O26" s="267"/>
      <c r="P26" s="267"/>
      <c r="Q26" s="267">
        <f>FAI!R29</f>
        <v>0</v>
      </c>
      <c r="R26" s="267">
        <f>FAI!S29</f>
        <v>0</v>
      </c>
      <c r="S26" s="267">
        <f t="shared" si="2"/>
        <v>0</v>
      </c>
      <c r="T26" s="267"/>
      <c r="U26" s="267"/>
      <c r="V26" s="267">
        <f>'ED. FISICA'!R29</f>
        <v>0</v>
      </c>
      <c r="W26" s="267">
        <f>'ED. FISICA'!S29</f>
        <v>0</v>
      </c>
      <c r="X26" s="267">
        <f t="shared" si="3"/>
        <v>0</v>
      </c>
      <c r="Y26" s="267"/>
      <c r="Z26" s="267"/>
      <c r="AA26" s="267">
        <f>MAT!R29</f>
        <v>0</v>
      </c>
      <c r="AB26" s="267">
        <f>MAT!S29</f>
        <v>0</v>
      </c>
      <c r="AC26" s="267">
        <f t="shared" si="4"/>
        <v>0</v>
      </c>
      <c r="AD26" s="267"/>
      <c r="AE26" s="267"/>
      <c r="AF26" s="267">
        <f>QUI!R29</f>
        <v>0</v>
      </c>
      <c r="AG26" s="267">
        <f>QUI!S29</f>
        <v>0</v>
      </c>
      <c r="AH26" s="267">
        <f t="shared" si="5"/>
        <v>0</v>
      </c>
      <c r="AI26" s="267"/>
      <c r="AJ26" s="267"/>
      <c r="AK26" s="267">
        <f>FIS!R29</f>
        <v>0</v>
      </c>
      <c r="AL26" s="267">
        <f>FIS!S29</f>
        <v>0</v>
      </c>
      <c r="AM26" s="267">
        <f t="shared" si="6"/>
        <v>0</v>
      </c>
      <c r="AN26" s="267"/>
      <c r="AO26" s="267"/>
      <c r="AP26" s="267">
        <f>OGI!R29</f>
        <v>0</v>
      </c>
      <c r="AQ26" s="267">
        <f>OGI!S29</f>
        <v>0</v>
      </c>
      <c r="AR26" s="267">
        <f t="shared" si="7"/>
        <v>0</v>
      </c>
      <c r="AS26" s="267"/>
      <c r="AT26" s="267"/>
      <c r="AU26" s="267">
        <f>TLP!R29</f>
        <v>0</v>
      </c>
      <c r="AV26" s="267">
        <f>TLP!S29</f>
        <v>0</v>
      </c>
      <c r="AW26" s="267">
        <f t="shared" si="8"/>
        <v>0</v>
      </c>
      <c r="AX26" s="267"/>
      <c r="AY26" s="267"/>
      <c r="AZ26" s="267">
        <f>SEAC!R29</f>
        <v>0</v>
      </c>
      <c r="BA26" s="267">
        <f>SEAC!S29</f>
        <v>0</v>
      </c>
      <c r="BB26" s="267">
        <f t="shared" si="9"/>
        <v>0</v>
      </c>
      <c r="BC26" s="267"/>
      <c r="BD26" s="267"/>
      <c r="BE26" s="267">
        <f>TIC!R29</f>
        <v>0</v>
      </c>
      <c r="BF26" s="267">
        <f>TIC!S29</f>
        <v>0</v>
      </c>
      <c r="BG26" s="267">
        <f t="shared" si="10"/>
        <v>0</v>
      </c>
      <c r="BH26" s="262">
        <f>A26</f>
        <v>16</v>
      </c>
      <c r="BI26" s="263" t="str">
        <f t="shared" si="11"/>
        <v>NÃO TRANSITA</v>
      </c>
      <c r="BJ26" s="263"/>
      <c r="BK26" s="263"/>
      <c r="BL26" s="35">
        <v>16</v>
      </c>
      <c r="BM26" s="30" t="str">
        <f>+D26</f>
        <v>M</v>
      </c>
      <c r="BN26" s="31">
        <f>I26</f>
        <v>0</v>
      </c>
      <c r="BO26" s="31">
        <f>N26</f>
        <v>0</v>
      </c>
      <c r="BP26" s="31">
        <f>S26</f>
        <v>0</v>
      </c>
      <c r="BQ26" s="31">
        <f>X26</f>
        <v>0</v>
      </c>
      <c r="BR26" s="31">
        <f>AC26</f>
        <v>0</v>
      </c>
      <c r="BS26" s="31">
        <f>AH26</f>
        <v>0</v>
      </c>
      <c r="BT26" s="31">
        <f>AM26</f>
        <v>0</v>
      </c>
      <c r="BU26" s="31">
        <f>AR26</f>
        <v>0</v>
      </c>
      <c r="BV26" s="31">
        <f>+AW26</f>
        <v>0</v>
      </c>
      <c r="BW26" s="31">
        <f>+BB26</f>
        <v>0</v>
      </c>
      <c r="BX26" s="31">
        <f>+BG26</f>
        <v>0</v>
      </c>
      <c r="BY26" s="32">
        <f>COUNTIF(BN26:BX26,"&lt;9,5")</f>
        <v>11</v>
      </c>
    </row>
    <row r="27" spans="1:77" ht="18" customHeight="1" thickBot="1">
      <c r="A27" s="33">
        <v>17</v>
      </c>
      <c r="B27" s="25">
        <f>LISTA!B24</f>
        <v>77047</v>
      </c>
      <c r="C27" s="26" t="str">
        <f>LISTA!C24</f>
        <v>DELFINA LUCONDO SAMOSAIA</v>
      </c>
      <c r="D27" s="27" t="str">
        <f>LISTA!D24</f>
        <v>F</v>
      </c>
      <c r="E27" s="34"/>
      <c r="F27" s="34"/>
      <c r="G27" s="267">
        <f>LP!R30</f>
        <v>0</v>
      </c>
      <c r="H27" s="267">
        <f>LP!S30</f>
        <v>0</v>
      </c>
      <c r="I27" s="267">
        <f t="shared" si="0"/>
        <v>0</v>
      </c>
      <c r="J27" s="267"/>
      <c r="K27" s="267"/>
      <c r="L27" s="267">
        <f>ING!R30</f>
        <v>0</v>
      </c>
      <c r="M27" s="267">
        <f>ING!S30</f>
        <v>0</v>
      </c>
      <c r="N27" s="267">
        <f t="shared" si="1"/>
        <v>0</v>
      </c>
      <c r="O27" s="267"/>
      <c r="P27" s="267"/>
      <c r="Q27" s="267">
        <f>FAI!R30</f>
        <v>0</v>
      </c>
      <c r="R27" s="267">
        <f>FAI!S30</f>
        <v>0</v>
      </c>
      <c r="S27" s="267">
        <f t="shared" si="2"/>
        <v>0</v>
      </c>
      <c r="T27" s="267"/>
      <c r="U27" s="267"/>
      <c r="V27" s="267">
        <f>'ED. FISICA'!R30</f>
        <v>0</v>
      </c>
      <c r="W27" s="267">
        <f>'ED. FISICA'!S30</f>
        <v>0</v>
      </c>
      <c r="X27" s="267">
        <f t="shared" si="3"/>
        <v>0</v>
      </c>
      <c r="Y27" s="267"/>
      <c r="Z27" s="267"/>
      <c r="AA27" s="267">
        <f>MAT!R30</f>
        <v>0</v>
      </c>
      <c r="AB27" s="267">
        <f>MAT!S30</f>
        <v>0</v>
      </c>
      <c r="AC27" s="267">
        <f t="shared" si="4"/>
        <v>0</v>
      </c>
      <c r="AD27" s="267"/>
      <c r="AE27" s="267"/>
      <c r="AF27" s="267">
        <f>QUI!R30</f>
        <v>0</v>
      </c>
      <c r="AG27" s="267">
        <f>QUI!S30</f>
        <v>0</v>
      </c>
      <c r="AH27" s="267">
        <f t="shared" si="5"/>
        <v>0</v>
      </c>
      <c r="AI27" s="267"/>
      <c r="AJ27" s="267"/>
      <c r="AK27" s="267">
        <f>FIS!R30</f>
        <v>0</v>
      </c>
      <c r="AL27" s="267">
        <f>FIS!S30</f>
        <v>0</v>
      </c>
      <c r="AM27" s="267">
        <f t="shared" si="6"/>
        <v>0</v>
      </c>
      <c r="AN27" s="267"/>
      <c r="AO27" s="267"/>
      <c r="AP27" s="267">
        <f>OGI!R30</f>
        <v>0</v>
      </c>
      <c r="AQ27" s="267">
        <f>OGI!S30</f>
        <v>0</v>
      </c>
      <c r="AR27" s="267">
        <f t="shared" si="7"/>
        <v>0</v>
      </c>
      <c r="AS27" s="267"/>
      <c r="AT27" s="267"/>
      <c r="AU27" s="267">
        <f>TLP!R30</f>
        <v>0</v>
      </c>
      <c r="AV27" s="267">
        <f>TLP!S30</f>
        <v>0</v>
      </c>
      <c r="AW27" s="267">
        <f t="shared" si="8"/>
        <v>0</v>
      </c>
      <c r="AX27" s="267"/>
      <c r="AY27" s="267"/>
      <c r="AZ27" s="267">
        <f>SEAC!R30</f>
        <v>0</v>
      </c>
      <c r="BA27" s="267">
        <f>SEAC!S30</f>
        <v>0</v>
      </c>
      <c r="BB27" s="267">
        <f t="shared" si="9"/>
        <v>0</v>
      </c>
      <c r="BC27" s="267"/>
      <c r="BD27" s="267"/>
      <c r="BE27" s="267">
        <f>TIC!R30</f>
        <v>0</v>
      </c>
      <c r="BF27" s="267">
        <f>TIC!S30</f>
        <v>0</v>
      </c>
      <c r="BG27" s="267">
        <f t="shared" si="10"/>
        <v>0</v>
      </c>
      <c r="BH27" s="262">
        <f>A27</f>
        <v>17</v>
      </c>
      <c r="BI27" s="263" t="str">
        <f t="shared" si="11"/>
        <v>NÃO TRANSITA</v>
      </c>
      <c r="BJ27" s="263"/>
      <c r="BK27" s="263"/>
      <c r="BL27" s="35">
        <v>17</v>
      </c>
      <c r="BM27" s="30" t="str">
        <f>+D27</f>
        <v>F</v>
      </c>
      <c r="BN27" s="31">
        <f>I27</f>
        <v>0</v>
      </c>
      <c r="BO27" s="31">
        <f>N27</f>
        <v>0</v>
      </c>
      <c r="BP27" s="31">
        <f>S27</f>
        <v>0</v>
      </c>
      <c r="BQ27" s="31">
        <f>X27</f>
        <v>0</v>
      </c>
      <c r="BR27" s="31">
        <f>AC27</f>
        <v>0</v>
      </c>
      <c r="BS27" s="31">
        <f>AH27</f>
        <v>0</v>
      </c>
      <c r="BT27" s="31">
        <f>AM27</f>
        <v>0</v>
      </c>
      <c r="BU27" s="31">
        <f>AR27</f>
        <v>0</v>
      </c>
      <c r="BV27" s="31">
        <f>+AW27</f>
        <v>0</v>
      </c>
      <c r="BW27" s="31">
        <f>+BB27</f>
        <v>0</v>
      </c>
      <c r="BX27" s="31">
        <f>+BG27</f>
        <v>0</v>
      </c>
      <c r="BY27" s="32">
        <f>COUNTIF(BN27:BX27,"&lt;9,5")</f>
        <v>11</v>
      </c>
    </row>
    <row r="28" spans="1:77" ht="18" customHeight="1" thickBot="1">
      <c r="A28" s="33">
        <v>18</v>
      </c>
      <c r="B28" s="25">
        <f>LISTA!B25</f>
        <v>77048</v>
      </c>
      <c r="C28" s="26" t="str">
        <f>LISTA!C25</f>
        <v>DIASONAMA CELESTINA TALA CASTANHEIRO</v>
      </c>
      <c r="D28" s="27" t="str">
        <f>LISTA!D25</f>
        <v>F</v>
      </c>
      <c r="E28" s="34"/>
      <c r="F28" s="34"/>
      <c r="G28" s="267">
        <f>LP!R31</f>
        <v>0</v>
      </c>
      <c r="H28" s="267">
        <f>LP!S31</f>
        <v>0</v>
      </c>
      <c r="I28" s="267">
        <f t="shared" si="0"/>
        <v>0</v>
      </c>
      <c r="J28" s="267"/>
      <c r="K28" s="267"/>
      <c r="L28" s="267">
        <f>ING!R31</f>
        <v>0</v>
      </c>
      <c r="M28" s="267">
        <f>ING!S31</f>
        <v>0</v>
      </c>
      <c r="N28" s="267">
        <f t="shared" si="1"/>
        <v>0</v>
      </c>
      <c r="O28" s="267"/>
      <c r="P28" s="267"/>
      <c r="Q28" s="267">
        <f>FAI!R31</f>
        <v>0</v>
      </c>
      <c r="R28" s="267">
        <f>FAI!S31</f>
        <v>0</v>
      </c>
      <c r="S28" s="267">
        <f t="shared" si="2"/>
        <v>0</v>
      </c>
      <c r="T28" s="267"/>
      <c r="U28" s="267"/>
      <c r="V28" s="267">
        <f>'ED. FISICA'!R31</f>
        <v>0</v>
      </c>
      <c r="W28" s="267">
        <f>'ED. FISICA'!S31</f>
        <v>0</v>
      </c>
      <c r="X28" s="267">
        <f t="shared" si="3"/>
        <v>0</v>
      </c>
      <c r="Y28" s="267"/>
      <c r="Z28" s="267"/>
      <c r="AA28" s="267">
        <f>MAT!R31</f>
        <v>0</v>
      </c>
      <c r="AB28" s="267">
        <f>MAT!S31</f>
        <v>0</v>
      </c>
      <c r="AC28" s="267">
        <f t="shared" si="4"/>
        <v>0</v>
      </c>
      <c r="AD28" s="267"/>
      <c r="AE28" s="267"/>
      <c r="AF28" s="267">
        <f>QUI!R31</f>
        <v>0</v>
      </c>
      <c r="AG28" s="267">
        <f>QUI!S31</f>
        <v>0</v>
      </c>
      <c r="AH28" s="267">
        <f t="shared" si="5"/>
        <v>0</v>
      </c>
      <c r="AI28" s="267"/>
      <c r="AJ28" s="267"/>
      <c r="AK28" s="267">
        <f>FIS!R31</f>
        <v>0</v>
      </c>
      <c r="AL28" s="267">
        <f>FIS!S31</f>
        <v>0</v>
      </c>
      <c r="AM28" s="267">
        <f t="shared" si="6"/>
        <v>0</v>
      </c>
      <c r="AN28" s="267"/>
      <c r="AO28" s="267"/>
      <c r="AP28" s="267">
        <f>OGI!R31</f>
        <v>0</v>
      </c>
      <c r="AQ28" s="267">
        <f>OGI!S31</f>
        <v>0</v>
      </c>
      <c r="AR28" s="267">
        <f t="shared" si="7"/>
        <v>0</v>
      </c>
      <c r="AS28" s="267"/>
      <c r="AT28" s="267"/>
      <c r="AU28" s="267">
        <f>TLP!R31</f>
        <v>0</v>
      </c>
      <c r="AV28" s="267">
        <f>TLP!S31</f>
        <v>0</v>
      </c>
      <c r="AW28" s="267">
        <f t="shared" si="8"/>
        <v>0</v>
      </c>
      <c r="AX28" s="267"/>
      <c r="AY28" s="267"/>
      <c r="AZ28" s="267">
        <f>SEAC!R31</f>
        <v>0</v>
      </c>
      <c r="BA28" s="267">
        <f>SEAC!S31</f>
        <v>0</v>
      </c>
      <c r="BB28" s="267">
        <f t="shared" si="9"/>
        <v>0</v>
      </c>
      <c r="BC28" s="267"/>
      <c r="BD28" s="267"/>
      <c r="BE28" s="267">
        <f>TIC!R31</f>
        <v>0</v>
      </c>
      <c r="BF28" s="267">
        <f>TIC!S31</f>
        <v>0</v>
      </c>
      <c r="BG28" s="267">
        <f t="shared" si="10"/>
        <v>0</v>
      </c>
      <c r="BH28" s="262">
        <f>A28</f>
        <v>18</v>
      </c>
      <c r="BI28" s="263" t="str">
        <f t="shared" si="11"/>
        <v>NÃO TRANSITA</v>
      </c>
      <c r="BJ28" s="263"/>
      <c r="BK28" s="263"/>
      <c r="BL28" s="35">
        <v>18</v>
      </c>
      <c r="BM28" s="30" t="str">
        <f>+D28</f>
        <v>F</v>
      </c>
      <c r="BN28" s="31">
        <f>I28</f>
        <v>0</v>
      </c>
      <c r="BO28" s="31">
        <f>N28</f>
        <v>0</v>
      </c>
      <c r="BP28" s="31">
        <f>S28</f>
        <v>0</v>
      </c>
      <c r="BQ28" s="31">
        <f>X28</f>
        <v>0</v>
      </c>
      <c r="BR28" s="31">
        <f>AC28</f>
        <v>0</v>
      </c>
      <c r="BS28" s="31">
        <f>AH28</f>
        <v>0</v>
      </c>
      <c r="BT28" s="31">
        <f>AM28</f>
        <v>0</v>
      </c>
      <c r="BU28" s="31">
        <f>AR28</f>
        <v>0</v>
      </c>
      <c r="BV28" s="31">
        <f>+AW28</f>
        <v>0</v>
      </c>
      <c r="BW28" s="31">
        <f>+BB28</f>
        <v>0</v>
      </c>
      <c r="BX28" s="31">
        <f>+BG28</f>
        <v>0</v>
      </c>
      <c r="BY28" s="32">
        <f>COUNTIF(BN28:BX28,"&lt;9,5")</f>
        <v>11</v>
      </c>
    </row>
    <row r="29" spans="1:77" ht="18" customHeight="1" thickBot="1">
      <c r="A29" s="33">
        <v>19</v>
      </c>
      <c r="B29" s="25">
        <f>LISTA!B26</f>
        <v>75812</v>
      </c>
      <c r="C29" s="26" t="str">
        <f>LISTA!C26</f>
        <v>BELMIRO TETA DOMINGOS</v>
      </c>
      <c r="D29" s="27" t="str">
        <f>LISTA!D26</f>
        <v>M</v>
      </c>
      <c r="E29" s="34"/>
      <c r="F29" s="34"/>
      <c r="G29" s="267">
        <f>LP!R32</f>
        <v>0</v>
      </c>
      <c r="H29" s="267">
        <f>LP!S32</f>
        <v>0</v>
      </c>
      <c r="I29" s="267">
        <f t="shared" si="0"/>
        <v>0</v>
      </c>
      <c r="J29" s="267"/>
      <c r="K29" s="267"/>
      <c r="L29" s="267">
        <f>ING!R32</f>
        <v>0</v>
      </c>
      <c r="M29" s="267">
        <f>ING!S32</f>
        <v>0</v>
      </c>
      <c r="N29" s="267">
        <f t="shared" si="1"/>
        <v>0</v>
      </c>
      <c r="O29" s="267"/>
      <c r="P29" s="267"/>
      <c r="Q29" s="267">
        <f>FAI!R32</f>
        <v>0</v>
      </c>
      <c r="R29" s="267">
        <f>FAI!S32</f>
        <v>0</v>
      </c>
      <c r="S29" s="267">
        <f t="shared" si="2"/>
        <v>0</v>
      </c>
      <c r="T29" s="267"/>
      <c r="U29" s="267"/>
      <c r="V29" s="267">
        <f>'ED. FISICA'!R32</f>
        <v>0</v>
      </c>
      <c r="W29" s="267">
        <f>'ED. FISICA'!S32</f>
        <v>0</v>
      </c>
      <c r="X29" s="267">
        <f t="shared" si="3"/>
        <v>0</v>
      </c>
      <c r="Y29" s="267"/>
      <c r="Z29" s="267"/>
      <c r="AA29" s="267">
        <f>MAT!R32</f>
        <v>0</v>
      </c>
      <c r="AB29" s="267">
        <f>MAT!S32</f>
        <v>0</v>
      </c>
      <c r="AC29" s="267">
        <f t="shared" si="4"/>
        <v>0</v>
      </c>
      <c r="AD29" s="267"/>
      <c r="AE29" s="267"/>
      <c r="AF29" s="267">
        <f>QUI!R32</f>
        <v>0</v>
      </c>
      <c r="AG29" s="267">
        <f>QUI!S32</f>
        <v>0</v>
      </c>
      <c r="AH29" s="267">
        <f t="shared" si="5"/>
        <v>0</v>
      </c>
      <c r="AI29" s="267"/>
      <c r="AJ29" s="267"/>
      <c r="AK29" s="267">
        <f>FIS!R32</f>
        <v>0</v>
      </c>
      <c r="AL29" s="267">
        <f>FIS!S32</f>
        <v>0</v>
      </c>
      <c r="AM29" s="267">
        <f t="shared" si="6"/>
        <v>0</v>
      </c>
      <c r="AN29" s="267"/>
      <c r="AO29" s="267"/>
      <c r="AP29" s="267">
        <f>OGI!R32</f>
        <v>0</v>
      </c>
      <c r="AQ29" s="267">
        <f>OGI!S32</f>
        <v>0</v>
      </c>
      <c r="AR29" s="267">
        <f t="shared" si="7"/>
        <v>0</v>
      </c>
      <c r="AS29" s="267"/>
      <c r="AT29" s="267"/>
      <c r="AU29" s="267">
        <f>TLP!R32</f>
        <v>0</v>
      </c>
      <c r="AV29" s="267">
        <f>TLP!S32</f>
        <v>0</v>
      </c>
      <c r="AW29" s="267">
        <f t="shared" si="8"/>
        <v>0</v>
      </c>
      <c r="AX29" s="267"/>
      <c r="AY29" s="267"/>
      <c r="AZ29" s="267">
        <f>SEAC!R32</f>
        <v>0</v>
      </c>
      <c r="BA29" s="267">
        <f>SEAC!S32</f>
        <v>0</v>
      </c>
      <c r="BB29" s="267">
        <f t="shared" si="9"/>
        <v>0</v>
      </c>
      <c r="BC29" s="267"/>
      <c r="BD29" s="267"/>
      <c r="BE29" s="267">
        <f>TIC!R32</f>
        <v>0</v>
      </c>
      <c r="BF29" s="267">
        <f>TIC!S32</f>
        <v>0</v>
      </c>
      <c r="BG29" s="267">
        <f t="shared" si="10"/>
        <v>0</v>
      </c>
      <c r="BH29" s="262">
        <f>A29</f>
        <v>19</v>
      </c>
      <c r="BI29" s="263" t="str">
        <f t="shared" si="11"/>
        <v>NÃO TRANSITA</v>
      </c>
      <c r="BJ29" s="263"/>
      <c r="BK29" s="263"/>
      <c r="BL29" s="35">
        <v>19</v>
      </c>
      <c r="BM29" s="30" t="str">
        <f>+D29</f>
        <v>M</v>
      </c>
      <c r="BN29" s="31">
        <f>I29</f>
        <v>0</v>
      </c>
      <c r="BO29" s="31">
        <f>N29</f>
        <v>0</v>
      </c>
      <c r="BP29" s="31">
        <f>S29</f>
        <v>0</v>
      </c>
      <c r="BQ29" s="31">
        <f>X29</f>
        <v>0</v>
      </c>
      <c r="BR29" s="31">
        <f>AC29</f>
        <v>0</v>
      </c>
      <c r="BS29" s="31">
        <f>AH29</f>
        <v>0</v>
      </c>
      <c r="BT29" s="31">
        <f>AM29</f>
        <v>0</v>
      </c>
      <c r="BU29" s="31">
        <f>AR29</f>
        <v>0</v>
      </c>
      <c r="BV29" s="31">
        <f>+AW29</f>
        <v>0</v>
      </c>
      <c r="BW29" s="31">
        <f>+BB29</f>
        <v>0</v>
      </c>
      <c r="BX29" s="31">
        <f>+BG29</f>
        <v>0</v>
      </c>
      <c r="BY29" s="32">
        <f>COUNTIF(BN29:BX29,"&lt;9,5")</f>
        <v>11</v>
      </c>
    </row>
    <row r="30" spans="1:77" ht="18" customHeight="1" thickBot="1">
      <c r="A30" s="33">
        <v>20</v>
      </c>
      <c r="B30" s="25">
        <f>LISTA!B27</f>
        <v>77050</v>
      </c>
      <c r="C30" s="26" t="str">
        <f>LISTA!C27</f>
        <v>ELIELSON TUNGUNO MIGUEL LUANGO</v>
      </c>
      <c r="D30" s="27" t="str">
        <f>LISTA!D27</f>
        <v>M</v>
      </c>
      <c r="E30" s="34"/>
      <c r="F30" s="34"/>
      <c r="G30" s="267">
        <f>LP!R33</f>
        <v>0</v>
      </c>
      <c r="H30" s="267">
        <f>LP!S33</f>
        <v>0</v>
      </c>
      <c r="I30" s="267">
        <f t="shared" si="0"/>
        <v>0</v>
      </c>
      <c r="J30" s="267"/>
      <c r="K30" s="267"/>
      <c r="L30" s="267">
        <f>ING!R33</f>
        <v>0</v>
      </c>
      <c r="M30" s="267">
        <f>ING!S33</f>
        <v>0</v>
      </c>
      <c r="N30" s="267">
        <f t="shared" si="1"/>
        <v>0</v>
      </c>
      <c r="O30" s="267"/>
      <c r="P30" s="267"/>
      <c r="Q30" s="267">
        <f>FAI!R33</f>
        <v>0</v>
      </c>
      <c r="R30" s="267">
        <f>FAI!S33</f>
        <v>0</v>
      </c>
      <c r="S30" s="267">
        <f t="shared" si="2"/>
        <v>0</v>
      </c>
      <c r="T30" s="267"/>
      <c r="U30" s="267"/>
      <c r="V30" s="267">
        <f>'ED. FISICA'!R33</f>
        <v>0</v>
      </c>
      <c r="W30" s="267">
        <f>'ED. FISICA'!S33</f>
        <v>0</v>
      </c>
      <c r="X30" s="267">
        <f t="shared" si="3"/>
        <v>0</v>
      </c>
      <c r="Y30" s="267"/>
      <c r="Z30" s="267"/>
      <c r="AA30" s="267">
        <f>MAT!R33</f>
        <v>0</v>
      </c>
      <c r="AB30" s="267">
        <f>MAT!S33</f>
        <v>0</v>
      </c>
      <c r="AC30" s="267">
        <f t="shared" si="4"/>
        <v>0</v>
      </c>
      <c r="AD30" s="267"/>
      <c r="AE30" s="267"/>
      <c r="AF30" s="267">
        <f>QUI!R33</f>
        <v>0</v>
      </c>
      <c r="AG30" s="267">
        <f>QUI!S33</f>
        <v>0</v>
      </c>
      <c r="AH30" s="267">
        <f t="shared" si="5"/>
        <v>0</v>
      </c>
      <c r="AI30" s="267"/>
      <c r="AJ30" s="267"/>
      <c r="AK30" s="267">
        <f>FIS!R33</f>
        <v>0</v>
      </c>
      <c r="AL30" s="267">
        <f>FIS!S33</f>
        <v>0</v>
      </c>
      <c r="AM30" s="267">
        <f t="shared" si="6"/>
        <v>0</v>
      </c>
      <c r="AN30" s="267"/>
      <c r="AO30" s="267"/>
      <c r="AP30" s="267">
        <f>OGI!R33</f>
        <v>0</v>
      </c>
      <c r="AQ30" s="267">
        <f>OGI!S33</f>
        <v>0</v>
      </c>
      <c r="AR30" s="267">
        <f t="shared" si="7"/>
        <v>0</v>
      </c>
      <c r="AS30" s="267"/>
      <c r="AT30" s="267"/>
      <c r="AU30" s="267">
        <f>TLP!R33</f>
        <v>0</v>
      </c>
      <c r="AV30" s="267">
        <f>TLP!S33</f>
        <v>0</v>
      </c>
      <c r="AW30" s="267">
        <f t="shared" si="8"/>
        <v>0</v>
      </c>
      <c r="AX30" s="267"/>
      <c r="AY30" s="267"/>
      <c r="AZ30" s="267">
        <f>SEAC!R33</f>
        <v>0</v>
      </c>
      <c r="BA30" s="267">
        <f>SEAC!S33</f>
        <v>0</v>
      </c>
      <c r="BB30" s="267">
        <f t="shared" si="9"/>
        <v>0</v>
      </c>
      <c r="BC30" s="267"/>
      <c r="BD30" s="267"/>
      <c r="BE30" s="267">
        <f>TIC!R33</f>
        <v>0</v>
      </c>
      <c r="BF30" s="267">
        <f>TIC!S33</f>
        <v>0</v>
      </c>
      <c r="BG30" s="267">
        <f t="shared" si="10"/>
        <v>0</v>
      </c>
      <c r="BH30" s="262">
        <f>A30</f>
        <v>20</v>
      </c>
      <c r="BI30" s="263" t="str">
        <f t="shared" si="11"/>
        <v>NÃO TRANSITA</v>
      </c>
      <c r="BJ30" s="263"/>
      <c r="BK30" s="263"/>
      <c r="BL30" s="35">
        <v>20</v>
      </c>
      <c r="BM30" s="30" t="str">
        <f>+D30</f>
        <v>M</v>
      </c>
      <c r="BN30" s="31">
        <f>I30</f>
        <v>0</v>
      </c>
      <c r="BO30" s="31">
        <f>N30</f>
        <v>0</v>
      </c>
      <c r="BP30" s="31">
        <f>S30</f>
        <v>0</v>
      </c>
      <c r="BQ30" s="31">
        <f>X30</f>
        <v>0</v>
      </c>
      <c r="BR30" s="31">
        <f>AC30</f>
        <v>0</v>
      </c>
      <c r="BS30" s="31">
        <f>AH30</f>
        <v>0</v>
      </c>
      <c r="BT30" s="31">
        <f>AM30</f>
        <v>0</v>
      </c>
      <c r="BU30" s="31">
        <f>AR30</f>
        <v>0</v>
      </c>
      <c r="BV30" s="31">
        <f>+AW30</f>
        <v>0</v>
      </c>
      <c r="BW30" s="31">
        <f>+BB30</f>
        <v>0</v>
      </c>
      <c r="BX30" s="31">
        <f>+BG30</f>
        <v>0</v>
      </c>
      <c r="BY30" s="32">
        <f>COUNTIF(BN30:BX30,"&lt;9,5")</f>
        <v>11</v>
      </c>
    </row>
    <row r="31" spans="1:77" ht="18" customHeight="1" thickBot="1">
      <c r="A31" s="33">
        <v>21</v>
      </c>
      <c r="B31" s="25">
        <f>LISTA!B28</f>
        <v>77051</v>
      </c>
      <c r="C31" s="26" t="str">
        <f>LISTA!C28</f>
        <v>ELIESER HERNANI PAULINO CELESTINO</v>
      </c>
      <c r="D31" s="27" t="str">
        <f>LISTA!D28</f>
        <v>M</v>
      </c>
      <c r="E31" s="34"/>
      <c r="F31" s="34"/>
      <c r="G31" s="267">
        <f>LP!R34</f>
        <v>0</v>
      </c>
      <c r="H31" s="267">
        <f>LP!S34</f>
        <v>0</v>
      </c>
      <c r="I31" s="267">
        <f t="shared" si="0"/>
        <v>0</v>
      </c>
      <c r="J31" s="267"/>
      <c r="K31" s="267"/>
      <c r="L31" s="267">
        <f>ING!R34</f>
        <v>0</v>
      </c>
      <c r="M31" s="267">
        <f>ING!S34</f>
        <v>0</v>
      </c>
      <c r="N31" s="267">
        <f t="shared" si="1"/>
        <v>0</v>
      </c>
      <c r="O31" s="267"/>
      <c r="P31" s="267"/>
      <c r="Q31" s="267">
        <f>FAI!R34</f>
        <v>0</v>
      </c>
      <c r="R31" s="267">
        <f>FAI!S34</f>
        <v>0</v>
      </c>
      <c r="S31" s="267">
        <f t="shared" si="2"/>
        <v>0</v>
      </c>
      <c r="T31" s="267"/>
      <c r="U31" s="267"/>
      <c r="V31" s="267">
        <f>'ED. FISICA'!R34</f>
        <v>0</v>
      </c>
      <c r="W31" s="267">
        <f>'ED. FISICA'!S34</f>
        <v>0</v>
      </c>
      <c r="X31" s="267">
        <f t="shared" si="3"/>
        <v>0</v>
      </c>
      <c r="Y31" s="267"/>
      <c r="Z31" s="267"/>
      <c r="AA31" s="267">
        <f>MAT!R34</f>
        <v>0</v>
      </c>
      <c r="AB31" s="267">
        <f>MAT!S34</f>
        <v>0</v>
      </c>
      <c r="AC31" s="267">
        <f t="shared" si="4"/>
        <v>0</v>
      </c>
      <c r="AD31" s="267"/>
      <c r="AE31" s="267"/>
      <c r="AF31" s="267">
        <f>QUI!R34</f>
        <v>0</v>
      </c>
      <c r="AG31" s="267">
        <f>QUI!S34</f>
        <v>0</v>
      </c>
      <c r="AH31" s="267">
        <f t="shared" si="5"/>
        <v>0</v>
      </c>
      <c r="AI31" s="267"/>
      <c r="AJ31" s="267"/>
      <c r="AK31" s="267">
        <f>FIS!R34</f>
        <v>0</v>
      </c>
      <c r="AL31" s="267">
        <f>FIS!S34</f>
        <v>0</v>
      </c>
      <c r="AM31" s="267">
        <f t="shared" si="6"/>
        <v>0</v>
      </c>
      <c r="AN31" s="267"/>
      <c r="AO31" s="267"/>
      <c r="AP31" s="267">
        <f>OGI!R34</f>
        <v>0</v>
      </c>
      <c r="AQ31" s="267">
        <f>OGI!S34</f>
        <v>0</v>
      </c>
      <c r="AR31" s="267">
        <f t="shared" si="7"/>
        <v>0</v>
      </c>
      <c r="AS31" s="267"/>
      <c r="AT31" s="267"/>
      <c r="AU31" s="267">
        <f>TLP!R34</f>
        <v>0</v>
      </c>
      <c r="AV31" s="267">
        <f>TLP!S34</f>
        <v>0</v>
      </c>
      <c r="AW31" s="267">
        <f t="shared" si="8"/>
        <v>0</v>
      </c>
      <c r="AX31" s="267"/>
      <c r="AY31" s="267"/>
      <c r="AZ31" s="267">
        <f>SEAC!R34</f>
        <v>0</v>
      </c>
      <c r="BA31" s="267">
        <f>SEAC!S34</f>
        <v>0</v>
      </c>
      <c r="BB31" s="267">
        <f t="shared" si="9"/>
        <v>0</v>
      </c>
      <c r="BC31" s="267"/>
      <c r="BD31" s="267"/>
      <c r="BE31" s="267">
        <f>TIC!R34</f>
        <v>0</v>
      </c>
      <c r="BF31" s="267">
        <f>TIC!S34</f>
        <v>0</v>
      </c>
      <c r="BG31" s="267">
        <f t="shared" si="10"/>
        <v>0</v>
      </c>
      <c r="BH31" s="262">
        <f>A31</f>
        <v>21</v>
      </c>
      <c r="BI31" s="263" t="str">
        <f t="shared" si="11"/>
        <v>NÃO TRANSITA</v>
      </c>
      <c r="BJ31" s="263"/>
      <c r="BK31" s="263"/>
      <c r="BL31" s="35">
        <v>21</v>
      </c>
      <c r="BM31" s="30" t="str">
        <f>+D31</f>
        <v>M</v>
      </c>
      <c r="BN31" s="31">
        <f>I31</f>
        <v>0</v>
      </c>
      <c r="BO31" s="31">
        <f>N31</f>
        <v>0</v>
      </c>
      <c r="BP31" s="31">
        <f>S31</f>
        <v>0</v>
      </c>
      <c r="BQ31" s="31">
        <f>X31</f>
        <v>0</v>
      </c>
      <c r="BR31" s="31">
        <f>AC31</f>
        <v>0</v>
      </c>
      <c r="BS31" s="31">
        <f>AH31</f>
        <v>0</v>
      </c>
      <c r="BT31" s="31">
        <f>AM31</f>
        <v>0</v>
      </c>
      <c r="BU31" s="31">
        <f>AR31</f>
        <v>0</v>
      </c>
      <c r="BV31" s="31">
        <f>+AW31</f>
        <v>0</v>
      </c>
      <c r="BW31" s="31">
        <f>+BB31</f>
        <v>0</v>
      </c>
      <c r="BX31" s="31">
        <f>+BG31</f>
        <v>0</v>
      </c>
      <c r="BY31" s="32">
        <f>COUNTIF(BN31:BX31,"&lt;9,5")</f>
        <v>11</v>
      </c>
    </row>
    <row r="32" spans="1:77" ht="18" customHeight="1" thickBot="1">
      <c r="A32" s="33">
        <v>22</v>
      </c>
      <c r="B32" s="25">
        <f>LISTA!B29</f>
        <v>77052</v>
      </c>
      <c r="C32" s="26" t="str">
        <f>LISTA!C29</f>
        <v>ETELVINO DOS SANTOS CURSINO DIAS</v>
      </c>
      <c r="D32" s="27" t="str">
        <f>LISTA!D29</f>
        <v>M</v>
      </c>
      <c r="E32" s="34"/>
      <c r="F32" s="34"/>
      <c r="G32" s="267">
        <f>LP!R35</f>
        <v>0</v>
      </c>
      <c r="H32" s="267">
        <f>LP!S35</f>
        <v>0</v>
      </c>
      <c r="I32" s="267">
        <f t="shared" si="0"/>
        <v>0</v>
      </c>
      <c r="J32" s="267"/>
      <c r="K32" s="267"/>
      <c r="L32" s="267">
        <f>ING!R35</f>
        <v>0</v>
      </c>
      <c r="M32" s="267">
        <f>ING!S35</f>
        <v>0</v>
      </c>
      <c r="N32" s="267">
        <f t="shared" si="1"/>
        <v>0</v>
      </c>
      <c r="O32" s="267"/>
      <c r="P32" s="267"/>
      <c r="Q32" s="267">
        <f>FAI!R35</f>
        <v>0</v>
      </c>
      <c r="R32" s="267">
        <f>FAI!S35</f>
        <v>0</v>
      </c>
      <c r="S32" s="267">
        <f t="shared" si="2"/>
        <v>0</v>
      </c>
      <c r="T32" s="267"/>
      <c r="U32" s="267"/>
      <c r="V32" s="267">
        <f>'ED. FISICA'!R35</f>
        <v>0</v>
      </c>
      <c r="W32" s="267">
        <f>'ED. FISICA'!S35</f>
        <v>0</v>
      </c>
      <c r="X32" s="267">
        <f t="shared" si="3"/>
        <v>0</v>
      </c>
      <c r="Y32" s="267"/>
      <c r="Z32" s="267"/>
      <c r="AA32" s="267">
        <f>MAT!R35</f>
        <v>0</v>
      </c>
      <c r="AB32" s="267">
        <f>MAT!S35</f>
        <v>0</v>
      </c>
      <c r="AC32" s="267">
        <f t="shared" si="4"/>
        <v>0</v>
      </c>
      <c r="AD32" s="267"/>
      <c r="AE32" s="267"/>
      <c r="AF32" s="267">
        <f>QUI!R35</f>
        <v>0</v>
      </c>
      <c r="AG32" s="267">
        <f>QUI!S35</f>
        <v>0</v>
      </c>
      <c r="AH32" s="267">
        <f t="shared" si="5"/>
        <v>0</v>
      </c>
      <c r="AI32" s="267"/>
      <c r="AJ32" s="267"/>
      <c r="AK32" s="267">
        <f>FIS!R35</f>
        <v>0</v>
      </c>
      <c r="AL32" s="267">
        <f>FIS!S35</f>
        <v>0</v>
      </c>
      <c r="AM32" s="267">
        <f t="shared" si="6"/>
        <v>0</v>
      </c>
      <c r="AN32" s="267"/>
      <c r="AO32" s="267"/>
      <c r="AP32" s="267">
        <f>OGI!R35</f>
        <v>0</v>
      </c>
      <c r="AQ32" s="267">
        <f>OGI!S35</f>
        <v>0</v>
      </c>
      <c r="AR32" s="267">
        <f t="shared" si="7"/>
        <v>0</v>
      </c>
      <c r="AS32" s="267"/>
      <c r="AT32" s="267"/>
      <c r="AU32" s="267">
        <f>TLP!R35</f>
        <v>0</v>
      </c>
      <c r="AV32" s="267">
        <f>TLP!S35</f>
        <v>0</v>
      </c>
      <c r="AW32" s="267">
        <f t="shared" si="8"/>
        <v>0</v>
      </c>
      <c r="AX32" s="267"/>
      <c r="AY32" s="267"/>
      <c r="AZ32" s="267">
        <f>SEAC!R35</f>
        <v>0</v>
      </c>
      <c r="BA32" s="267">
        <f>SEAC!S35</f>
        <v>0</v>
      </c>
      <c r="BB32" s="267">
        <f t="shared" si="9"/>
        <v>0</v>
      </c>
      <c r="BC32" s="267"/>
      <c r="BD32" s="267"/>
      <c r="BE32" s="267">
        <f>TIC!R35</f>
        <v>0</v>
      </c>
      <c r="BF32" s="267">
        <f>TIC!S35</f>
        <v>0</v>
      </c>
      <c r="BG32" s="267">
        <f t="shared" si="10"/>
        <v>0</v>
      </c>
      <c r="BH32" s="262">
        <f>A32</f>
        <v>22</v>
      </c>
      <c r="BI32" s="263" t="str">
        <f t="shared" si="11"/>
        <v>NÃO TRANSITA</v>
      </c>
      <c r="BJ32" s="263"/>
      <c r="BK32" s="263"/>
      <c r="BL32" s="35">
        <v>22</v>
      </c>
      <c r="BM32" s="30" t="str">
        <f>+D32</f>
        <v>M</v>
      </c>
      <c r="BN32" s="31">
        <f>I32</f>
        <v>0</v>
      </c>
      <c r="BO32" s="31">
        <f>N32</f>
        <v>0</v>
      </c>
      <c r="BP32" s="31">
        <f>S32</f>
        <v>0</v>
      </c>
      <c r="BQ32" s="31">
        <f>X32</f>
        <v>0</v>
      </c>
      <c r="BR32" s="31">
        <f>AC32</f>
        <v>0</v>
      </c>
      <c r="BS32" s="31">
        <f>AH32</f>
        <v>0</v>
      </c>
      <c r="BT32" s="31">
        <f>AM32</f>
        <v>0</v>
      </c>
      <c r="BU32" s="31">
        <f>AR32</f>
        <v>0</v>
      </c>
      <c r="BV32" s="31">
        <f>+AW32</f>
        <v>0</v>
      </c>
      <c r="BW32" s="31">
        <f>+BB32</f>
        <v>0</v>
      </c>
      <c r="BX32" s="31">
        <f>+BG32</f>
        <v>0</v>
      </c>
      <c r="BY32" s="32">
        <f>COUNTIF(BN32:BX32,"&lt;9,5")</f>
        <v>11</v>
      </c>
    </row>
    <row r="33" spans="1:77" ht="18" customHeight="1" thickBot="1">
      <c r="A33" s="33">
        <v>23</v>
      </c>
      <c r="B33" s="25">
        <f>LISTA!B30</f>
        <v>77053</v>
      </c>
      <c r="C33" s="26" t="str">
        <f>LISTA!C30</f>
        <v>FILOMENA DOMINGOS MANUEL</v>
      </c>
      <c r="D33" s="27" t="str">
        <f>LISTA!D30</f>
        <v>F</v>
      </c>
      <c r="E33" s="34"/>
      <c r="F33" s="34"/>
      <c r="G33" s="267">
        <f>LP!R36</f>
        <v>0</v>
      </c>
      <c r="H33" s="267">
        <f>LP!S36</f>
        <v>0</v>
      </c>
      <c r="I33" s="267">
        <f t="shared" si="0"/>
        <v>0</v>
      </c>
      <c r="J33" s="267"/>
      <c r="K33" s="267"/>
      <c r="L33" s="267">
        <f>ING!R36</f>
        <v>0</v>
      </c>
      <c r="M33" s="267">
        <f>ING!S36</f>
        <v>0</v>
      </c>
      <c r="N33" s="267">
        <f t="shared" si="1"/>
        <v>0</v>
      </c>
      <c r="O33" s="267"/>
      <c r="P33" s="267"/>
      <c r="Q33" s="267">
        <f>FAI!R36</f>
        <v>0</v>
      </c>
      <c r="R33" s="267">
        <f>FAI!S36</f>
        <v>0</v>
      </c>
      <c r="S33" s="267">
        <f t="shared" si="2"/>
        <v>0</v>
      </c>
      <c r="T33" s="267"/>
      <c r="U33" s="267"/>
      <c r="V33" s="267">
        <f>'ED. FISICA'!R36</f>
        <v>0</v>
      </c>
      <c r="W33" s="267">
        <f>'ED. FISICA'!S36</f>
        <v>0</v>
      </c>
      <c r="X33" s="267">
        <f t="shared" si="3"/>
        <v>0</v>
      </c>
      <c r="Y33" s="267"/>
      <c r="Z33" s="267"/>
      <c r="AA33" s="267">
        <f>MAT!R36</f>
        <v>0</v>
      </c>
      <c r="AB33" s="267">
        <f>MAT!S36</f>
        <v>0</v>
      </c>
      <c r="AC33" s="267">
        <f t="shared" si="4"/>
        <v>0</v>
      </c>
      <c r="AD33" s="267"/>
      <c r="AE33" s="267"/>
      <c r="AF33" s="267">
        <f>QUI!R36</f>
        <v>0</v>
      </c>
      <c r="AG33" s="267">
        <f>QUI!S36</f>
        <v>0</v>
      </c>
      <c r="AH33" s="267">
        <f t="shared" si="5"/>
        <v>0</v>
      </c>
      <c r="AI33" s="267"/>
      <c r="AJ33" s="267"/>
      <c r="AK33" s="267">
        <f>FIS!R36</f>
        <v>0</v>
      </c>
      <c r="AL33" s="267">
        <f>FIS!S36</f>
        <v>0</v>
      </c>
      <c r="AM33" s="267">
        <f t="shared" si="6"/>
        <v>0</v>
      </c>
      <c r="AN33" s="267"/>
      <c r="AO33" s="267"/>
      <c r="AP33" s="267">
        <f>OGI!R36</f>
        <v>0</v>
      </c>
      <c r="AQ33" s="267">
        <f>OGI!S36</f>
        <v>0</v>
      </c>
      <c r="AR33" s="267">
        <f t="shared" si="7"/>
        <v>0</v>
      </c>
      <c r="AS33" s="267"/>
      <c r="AT33" s="267"/>
      <c r="AU33" s="267">
        <f>TLP!R36</f>
        <v>0</v>
      </c>
      <c r="AV33" s="267">
        <f>TLP!S36</f>
        <v>0</v>
      </c>
      <c r="AW33" s="267">
        <f t="shared" si="8"/>
        <v>0</v>
      </c>
      <c r="AX33" s="267"/>
      <c r="AY33" s="267"/>
      <c r="AZ33" s="267">
        <f>SEAC!R36</f>
        <v>0</v>
      </c>
      <c r="BA33" s="267">
        <f>SEAC!S36</f>
        <v>0</v>
      </c>
      <c r="BB33" s="267">
        <f t="shared" si="9"/>
        <v>0</v>
      </c>
      <c r="BC33" s="267"/>
      <c r="BD33" s="267"/>
      <c r="BE33" s="267">
        <f>TIC!R36</f>
        <v>0</v>
      </c>
      <c r="BF33" s="267">
        <f>TIC!S36</f>
        <v>0</v>
      </c>
      <c r="BG33" s="267">
        <f t="shared" si="10"/>
        <v>0</v>
      </c>
      <c r="BH33" s="262">
        <f>A33</f>
        <v>23</v>
      </c>
      <c r="BI33" s="263" t="str">
        <f t="shared" si="11"/>
        <v>NÃO TRANSITA</v>
      </c>
      <c r="BJ33" s="263"/>
      <c r="BK33" s="263"/>
      <c r="BL33" s="35">
        <v>23</v>
      </c>
      <c r="BM33" s="30" t="str">
        <f>+D33</f>
        <v>F</v>
      </c>
      <c r="BN33" s="31">
        <f>I33</f>
        <v>0</v>
      </c>
      <c r="BO33" s="31">
        <f>N33</f>
        <v>0</v>
      </c>
      <c r="BP33" s="31">
        <f>S33</f>
        <v>0</v>
      </c>
      <c r="BQ33" s="31">
        <f>X33</f>
        <v>0</v>
      </c>
      <c r="BR33" s="31">
        <f>AC33</f>
        <v>0</v>
      </c>
      <c r="BS33" s="31">
        <f>AH33</f>
        <v>0</v>
      </c>
      <c r="BT33" s="31">
        <f>AM33</f>
        <v>0</v>
      </c>
      <c r="BU33" s="31">
        <f>AR33</f>
        <v>0</v>
      </c>
      <c r="BV33" s="31">
        <f>+AW33</f>
        <v>0</v>
      </c>
      <c r="BW33" s="31">
        <f>+BB33</f>
        <v>0</v>
      </c>
      <c r="BX33" s="31">
        <f>+BG33</f>
        <v>0</v>
      </c>
      <c r="BY33" s="32">
        <f>COUNTIF(BN33:BX33,"&lt;9,5")</f>
        <v>11</v>
      </c>
    </row>
    <row r="34" spans="1:77" ht="18" customHeight="1" thickBot="1">
      <c r="A34" s="33">
        <v>24</v>
      </c>
      <c r="B34" s="25">
        <f>LISTA!B31</f>
        <v>74387</v>
      </c>
      <c r="C34" s="26" t="str">
        <f>LISTA!C31</f>
        <v>GABRIEL WAGNER DOS SANTOS COSTA</v>
      </c>
      <c r="D34" s="27" t="str">
        <f>LISTA!D31</f>
        <v>M</v>
      </c>
      <c r="E34" s="34"/>
      <c r="F34" s="34"/>
      <c r="G34" s="267">
        <f>LP!R37</f>
        <v>0</v>
      </c>
      <c r="H34" s="267">
        <f>LP!S37</f>
        <v>0</v>
      </c>
      <c r="I34" s="267">
        <f t="shared" si="0"/>
        <v>0</v>
      </c>
      <c r="J34" s="267"/>
      <c r="K34" s="267"/>
      <c r="L34" s="267">
        <f>ING!R37</f>
        <v>0</v>
      </c>
      <c r="M34" s="267">
        <f>ING!S37</f>
        <v>0</v>
      </c>
      <c r="N34" s="267">
        <f t="shared" si="1"/>
        <v>0</v>
      </c>
      <c r="O34" s="267"/>
      <c r="P34" s="267"/>
      <c r="Q34" s="267">
        <f>FAI!R37</f>
        <v>0</v>
      </c>
      <c r="R34" s="267">
        <f>FAI!S37</f>
        <v>0</v>
      </c>
      <c r="S34" s="267">
        <f t="shared" si="2"/>
        <v>0</v>
      </c>
      <c r="T34" s="267"/>
      <c r="U34" s="267"/>
      <c r="V34" s="267">
        <f>'ED. FISICA'!R37</f>
        <v>0</v>
      </c>
      <c r="W34" s="267">
        <f>'ED. FISICA'!S37</f>
        <v>0</v>
      </c>
      <c r="X34" s="267">
        <f t="shared" si="3"/>
        <v>0</v>
      </c>
      <c r="Y34" s="267"/>
      <c r="Z34" s="267"/>
      <c r="AA34" s="267">
        <f>MAT!R37</f>
        <v>0</v>
      </c>
      <c r="AB34" s="267">
        <f>MAT!S37</f>
        <v>0</v>
      </c>
      <c r="AC34" s="267">
        <f t="shared" si="4"/>
        <v>0</v>
      </c>
      <c r="AD34" s="267"/>
      <c r="AE34" s="267"/>
      <c r="AF34" s="267">
        <f>QUI!R37</f>
        <v>0</v>
      </c>
      <c r="AG34" s="267">
        <f>QUI!S37</f>
        <v>0</v>
      </c>
      <c r="AH34" s="267">
        <f t="shared" si="5"/>
        <v>0</v>
      </c>
      <c r="AI34" s="267"/>
      <c r="AJ34" s="267"/>
      <c r="AK34" s="267">
        <f>FIS!R37</f>
        <v>0</v>
      </c>
      <c r="AL34" s="267">
        <f>FIS!S37</f>
        <v>0</v>
      </c>
      <c r="AM34" s="267">
        <f t="shared" si="6"/>
        <v>0</v>
      </c>
      <c r="AN34" s="267"/>
      <c r="AO34" s="267"/>
      <c r="AP34" s="267">
        <f>OGI!R37</f>
        <v>0</v>
      </c>
      <c r="AQ34" s="267">
        <f>OGI!S37</f>
        <v>0</v>
      </c>
      <c r="AR34" s="267">
        <f t="shared" si="7"/>
        <v>0</v>
      </c>
      <c r="AS34" s="267"/>
      <c r="AT34" s="267"/>
      <c r="AU34" s="267">
        <f>TLP!R37</f>
        <v>0</v>
      </c>
      <c r="AV34" s="267">
        <f>TLP!S37</f>
        <v>0</v>
      </c>
      <c r="AW34" s="267">
        <f t="shared" si="8"/>
        <v>0</v>
      </c>
      <c r="AX34" s="267"/>
      <c r="AY34" s="267"/>
      <c r="AZ34" s="267">
        <f>SEAC!R37</f>
        <v>0</v>
      </c>
      <c r="BA34" s="267">
        <f>SEAC!S37</f>
        <v>0</v>
      </c>
      <c r="BB34" s="267">
        <f t="shared" si="9"/>
        <v>0</v>
      </c>
      <c r="BC34" s="267"/>
      <c r="BD34" s="267"/>
      <c r="BE34" s="267">
        <f>TIC!R37</f>
        <v>0</v>
      </c>
      <c r="BF34" s="267">
        <f>TIC!S37</f>
        <v>0</v>
      </c>
      <c r="BG34" s="267">
        <f t="shared" si="10"/>
        <v>0</v>
      </c>
      <c r="BH34" s="262">
        <f>A34</f>
        <v>24</v>
      </c>
      <c r="BI34" s="263" t="str">
        <f t="shared" si="11"/>
        <v>NÃO TRANSITA</v>
      </c>
      <c r="BJ34" s="263"/>
      <c r="BK34" s="263"/>
      <c r="BL34" s="35">
        <v>24</v>
      </c>
      <c r="BM34" s="30" t="str">
        <f>+D34</f>
        <v>M</v>
      </c>
      <c r="BN34" s="31">
        <f>I34</f>
        <v>0</v>
      </c>
      <c r="BO34" s="31">
        <f>N34</f>
        <v>0</v>
      </c>
      <c r="BP34" s="31">
        <f>S34</f>
        <v>0</v>
      </c>
      <c r="BQ34" s="31">
        <f>X34</f>
        <v>0</v>
      </c>
      <c r="BR34" s="31">
        <f>AC34</f>
        <v>0</v>
      </c>
      <c r="BS34" s="31">
        <f>AH34</f>
        <v>0</v>
      </c>
      <c r="BT34" s="31">
        <f>AM34</f>
        <v>0</v>
      </c>
      <c r="BU34" s="31">
        <f>AR34</f>
        <v>0</v>
      </c>
      <c r="BV34" s="31">
        <f>+AW34</f>
        <v>0</v>
      </c>
      <c r="BW34" s="31">
        <f>+BB34</f>
        <v>0</v>
      </c>
      <c r="BX34" s="31">
        <f>+BG34</f>
        <v>0</v>
      </c>
      <c r="BY34" s="32">
        <f>COUNTIF(BN34:BX34,"&lt;9,5")</f>
        <v>11</v>
      </c>
    </row>
    <row r="35" spans="1:77" ht="18" customHeight="1" thickBot="1">
      <c r="A35" s="33">
        <v>25</v>
      </c>
      <c r="B35" s="25">
        <f>LISTA!B32</f>
        <v>77055</v>
      </c>
      <c r="C35" s="26" t="str">
        <f>LISTA!C32</f>
        <v>GENILCIO SEBASTIÃO FERREIRA MAURÍCIO</v>
      </c>
      <c r="D35" s="27" t="str">
        <f>LISTA!D32</f>
        <v>M</v>
      </c>
      <c r="E35" s="34"/>
      <c r="F35" s="34"/>
      <c r="G35" s="267">
        <f>LP!R38</f>
        <v>0</v>
      </c>
      <c r="H35" s="267">
        <f>LP!S38</f>
        <v>0</v>
      </c>
      <c r="I35" s="267">
        <f t="shared" si="0"/>
        <v>0</v>
      </c>
      <c r="J35" s="267"/>
      <c r="K35" s="267"/>
      <c r="L35" s="267">
        <f>ING!R38</f>
        <v>0</v>
      </c>
      <c r="M35" s="267">
        <f>ING!S38</f>
        <v>0</v>
      </c>
      <c r="N35" s="267">
        <f t="shared" si="1"/>
        <v>0</v>
      </c>
      <c r="O35" s="267"/>
      <c r="P35" s="267"/>
      <c r="Q35" s="267">
        <f>FAI!R38</f>
        <v>0</v>
      </c>
      <c r="R35" s="267">
        <f>FAI!S38</f>
        <v>0</v>
      </c>
      <c r="S35" s="267">
        <f t="shared" si="2"/>
        <v>0</v>
      </c>
      <c r="T35" s="267"/>
      <c r="U35" s="267"/>
      <c r="V35" s="267">
        <f>'ED. FISICA'!R38</f>
        <v>0</v>
      </c>
      <c r="W35" s="267">
        <f>'ED. FISICA'!S38</f>
        <v>0</v>
      </c>
      <c r="X35" s="267">
        <f t="shared" si="3"/>
        <v>0</v>
      </c>
      <c r="Y35" s="267"/>
      <c r="Z35" s="267"/>
      <c r="AA35" s="267">
        <f>MAT!R38</f>
        <v>0</v>
      </c>
      <c r="AB35" s="267">
        <f>MAT!S38</f>
        <v>0</v>
      </c>
      <c r="AC35" s="267">
        <f t="shared" si="4"/>
        <v>0</v>
      </c>
      <c r="AD35" s="267"/>
      <c r="AE35" s="267"/>
      <c r="AF35" s="267">
        <f>QUI!R38</f>
        <v>0</v>
      </c>
      <c r="AG35" s="267">
        <f>QUI!S38</f>
        <v>0</v>
      </c>
      <c r="AH35" s="267">
        <f t="shared" si="5"/>
        <v>0</v>
      </c>
      <c r="AI35" s="267"/>
      <c r="AJ35" s="267"/>
      <c r="AK35" s="267">
        <f>FIS!R38</f>
        <v>0</v>
      </c>
      <c r="AL35" s="267">
        <f>FIS!S38</f>
        <v>0</v>
      </c>
      <c r="AM35" s="267">
        <f t="shared" si="6"/>
        <v>0</v>
      </c>
      <c r="AN35" s="267"/>
      <c r="AO35" s="267"/>
      <c r="AP35" s="267">
        <f>OGI!R38</f>
        <v>0</v>
      </c>
      <c r="AQ35" s="267">
        <f>OGI!S38</f>
        <v>0</v>
      </c>
      <c r="AR35" s="267">
        <f t="shared" si="7"/>
        <v>0</v>
      </c>
      <c r="AS35" s="267"/>
      <c r="AT35" s="267"/>
      <c r="AU35" s="267">
        <f>TLP!R38</f>
        <v>0</v>
      </c>
      <c r="AV35" s="267">
        <f>TLP!S38</f>
        <v>0</v>
      </c>
      <c r="AW35" s="267">
        <f t="shared" si="8"/>
        <v>0</v>
      </c>
      <c r="AX35" s="267"/>
      <c r="AY35" s="267"/>
      <c r="AZ35" s="267">
        <f>SEAC!R38</f>
        <v>0</v>
      </c>
      <c r="BA35" s="267">
        <f>SEAC!S38</f>
        <v>0</v>
      </c>
      <c r="BB35" s="267">
        <f t="shared" si="9"/>
        <v>0</v>
      </c>
      <c r="BC35" s="267"/>
      <c r="BD35" s="267"/>
      <c r="BE35" s="267">
        <f>TIC!R38</f>
        <v>0</v>
      </c>
      <c r="BF35" s="267">
        <f>TIC!S38</f>
        <v>0</v>
      </c>
      <c r="BG35" s="267">
        <f t="shared" si="10"/>
        <v>0</v>
      </c>
      <c r="BH35" s="262">
        <f>A35</f>
        <v>25</v>
      </c>
      <c r="BI35" s="263" t="str">
        <f t="shared" si="11"/>
        <v>NÃO TRANSITA</v>
      </c>
      <c r="BJ35" s="263"/>
      <c r="BK35" s="263"/>
      <c r="BL35" s="35">
        <v>25</v>
      </c>
      <c r="BM35" s="30" t="str">
        <f>+D35</f>
        <v>M</v>
      </c>
      <c r="BN35" s="31">
        <f>I35</f>
        <v>0</v>
      </c>
      <c r="BO35" s="31">
        <f>N35</f>
        <v>0</v>
      </c>
      <c r="BP35" s="31">
        <f>S35</f>
        <v>0</v>
      </c>
      <c r="BQ35" s="31">
        <f>X35</f>
        <v>0</v>
      </c>
      <c r="BR35" s="31">
        <f>AC35</f>
        <v>0</v>
      </c>
      <c r="BS35" s="31">
        <f>AH35</f>
        <v>0</v>
      </c>
      <c r="BT35" s="31">
        <f>AM35</f>
        <v>0</v>
      </c>
      <c r="BU35" s="31">
        <f>AR35</f>
        <v>0</v>
      </c>
      <c r="BV35" s="31">
        <f>+AW35</f>
        <v>0</v>
      </c>
      <c r="BW35" s="31">
        <f>+BB35</f>
        <v>0</v>
      </c>
      <c r="BX35" s="31">
        <f>+BG35</f>
        <v>0</v>
      </c>
      <c r="BY35" s="32">
        <f>COUNTIF(BN35:BX35,"&lt;9,5")</f>
        <v>11</v>
      </c>
    </row>
    <row r="36" spans="1:77" ht="18" customHeight="1" thickBot="1">
      <c r="A36" s="33">
        <v>26</v>
      </c>
      <c r="B36" s="25">
        <f>LISTA!B33</f>
        <v>77056</v>
      </c>
      <c r="C36" s="26" t="str">
        <f>LISTA!C33</f>
        <v>GUILHERME MATEUS GARCIA GASPAR</v>
      </c>
      <c r="D36" s="27" t="str">
        <f>LISTA!D33</f>
        <v>M</v>
      </c>
      <c r="E36" s="34"/>
      <c r="F36" s="34"/>
      <c r="G36" s="267">
        <f>LP!R39</f>
        <v>0</v>
      </c>
      <c r="H36" s="267">
        <f>LP!S39</f>
        <v>0</v>
      </c>
      <c r="I36" s="267">
        <f t="shared" si="0"/>
        <v>0</v>
      </c>
      <c r="J36" s="267"/>
      <c r="K36" s="267"/>
      <c r="L36" s="267">
        <f>ING!R39</f>
        <v>0</v>
      </c>
      <c r="M36" s="267">
        <f>ING!S39</f>
        <v>0</v>
      </c>
      <c r="N36" s="267">
        <f t="shared" si="1"/>
        <v>0</v>
      </c>
      <c r="O36" s="267"/>
      <c r="P36" s="267"/>
      <c r="Q36" s="267">
        <f>FAI!R39</f>
        <v>0</v>
      </c>
      <c r="R36" s="267">
        <f>FAI!S39</f>
        <v>0</v>
      </c>
      <c r="S36" s="267">
        <f t="shared" si="2"/>
        <v>0</v>
      </c>
      <c r="T36" s="267"/>
      <c r="U36" s="267"/>
      <c r="V36" s="267">
        <f>'ED. FISICA'!R39</f>
        <v>0</v>
      </c>
      <c r="W36" s="267">
        <f>'ED. FISICA'!S39</f>
        <v>0</v>
      </c>
      <c r="X36" s="267">
        <f t="shared" si="3"/>
        <v>0</v>
      </c>
      <c r="Y36" s="267"/>
      <c r="Z36" s="267"/>
      <c r="AA36" s="267">
        <f>MAT!R39</f>
        <v>0</v>
      </c>
      <c r="AB36" s="267">
        <f>MAT!S39</f>
        <v>0</v>
      </c>
      <c r="AC36" s="267">
        <f t="shared" si="4"/>
        <v>0</v>
      </c>
      <c r="AD36" s="267"/>
      <c r="AE36" s="267"/>
      <c r="AF36" s="267">
        <f>QUI!R39</f>
        <v>0</v>
      </c>
      <c r="AG36" s="267">
        <f>QUI!S39</f>
        <v>0</v>
      </c>
      <c r="AH36" s="267">
        <f t="shared" si="5"/>
        <v>0</v>
      </c>
      <c r="AI36" s="267"/>
      <c r="AJ36" s="267"/>
      <c r="AK36" s="267">
        <f>FIS!R39</f>
        <v>0</v>
      </c>
      <c r="AL36" s="267">
        <f>FIS!S39</f>
        <v>0</v>
      </c>
      <c r="AM36" s="267">
        <f t="shared" si="6"/>
        <v>0</v>
      </c>
      <c r="AN36" s="267"/>
      <c r="AO36" s="267"/>
      <c r="AP36" s="267">
        <f>OGI!R39</f>
        <v>0</v>
      </c>
      <c r="AQ36" s="267">
        <f>OGI!S39</f>
        <v>0</v>
      </c>
      <c r="AR36" s="267">
        <f t="shared" si="7"/>
        <v>0</v>
      </c>
      <c r="AS36" s="267"/>
      <c r="AT36" s="267"/>
      <c r="AU36" s="267">
        <f>TLP!R39</f>
        <v>0</v>
      </c>
      <c r="AV36" s="267">
        <f>TLP!S39</f>
        <v>0</v>
      </c>
      <c r="AW36" s="267">
        <f t="shared" si="8"/>
        <v>0</v>
      </c>
      <c r="AX36" s="267"/>
      <c r="AY36" s="267"/>
      <c r="AZ36" s="267">
        <f>SEAC!R39</f>
        <v>0</v>
      </c>
      <c r="BA36" s="267">
        <f>SEAC!S39</f>
        <v>0</v>
      </c>
      <c r="BB36" s="267">
        <f t="shared" si="9"/>
        <v>0</v>
      </c>
      <c r="BC36" s="267"/>
      <c r="BD36" s="267"/>
      <c r="BE36" s="267">
        <f>TIC!R39</f>
        <v>0</v>
      </c>
      <c r="BF36" s="267">
        <f>TIC!S39</f>
        <v>0</v>
      </c>
      <c r="BG36" s="267">
        <f t="shared" si="10"/>
        <v>0</v>
      </c>
      <c r="BH36" s="262">
        <f>A36</f>
        <v>26</v>
      </c>
      <c r="BI36" s="263" t="str">
        <f t="shared" si="11"/>
        <v>NÃO TRANSITA</v>
      </c>
      <c r="BJ36" s="263"/>
      <c r="BK36" s="263"/>
      <c r="BL36" s="35">
        <v>26</v>
      </c>
      <c r="BM36" s="30" t="str">
        <f>+D36</f>
        <v>M</v>
      </c>
      <c r="BN36" s="31">
        <f>I36</f>
        <v>0</v>
      </c>
      <c r="BO36" s="31">
        <f>N36</f>
        <v>0</v>
      </c>
      <c r="BP36" s="31">
        <f>S36</f>
        <v>0</v>
      </c>
      <c r="BQ36" s="31">
        <f>X36</f>
        <v>0</v>
      </c>
      <c r="BR36" s="31">
        <f>AC36</f>
        <v>0</v>
      </c>
      <c r="BS36" s="31">
        <f>AH36</f>
        <v>0</v>
      </c>
      <c r="BT36" s="31">
        <f>AM36</f>
        <v>0</v>
      </c>
      <c r="BU36" s="31">
        <f>AR36</f>
        <v>0</v>
      </c>
      <c r="BV36" s="31">
        <f>+AW36</f>
        <v>0</v>
      </c>
      <c r="BW36" s="31">
        <f>+BB36</f>
        <v>0</v>
      </c>
      <c r="BX36" s="31">
        <f>+BG36</f>
        <v>0</v>
      </c>
      <c r="BY36" s="32">
        <f>COUNTIF(BN36:BX36,"&lt;9,5")</f>
        <v>11</v>
      </c>
    </row>
    <row r="37" spans="1:77" ht="18" customHeight="1" thickBot="1">
      <c r="A37" s="33">
        <v>27</v>
      </c>
      <c r="B37" s="25">
        <f>LISTA!B34</f>
        <v>77057</v>
      </c>
      <c r="C37" s="26" t="str">
        <f>LISTA!C34</f>
        <v>IVANDRO FERREIRA DOMINGOS</v>
      </c>
      <c r="D37" s="27" t="str">
        <f>LISTA!D34</f>
        <v>M</v>
      </c>
      <c r="E37" s="34"/>
      <c r="F37" s="34"/>
      <c r="G37" s="267">
        <f>LP!R40</f>
        <v>0</v>
      </c>
      <c r="H37" s="267">
        <f>LP!S40</f>
        <v>0</v>
      </c>
      <c r="I37" s="267">
        <f t="shared" si="0"/>
        <v>0</v>
      </c>
      <c r="J37" s="267"/>
      <c r="K37" s="267"/>
      <c r="L37" s="267">
        <f>ING!R40</f>
        <v>0</v>
      </c>
      <c r="M37" s="267">
        <f>ING!S40</f>
        <v>0</v>
      </c>
      <c r="N37" s="267">
        <f t="shared" si="1"/>
        <v>0</v>
      </c>
      <c r="O37" s="267"/>
      <c r="P37" s="267"/>
      <c r="Q37" s="267">
        <f>FAI!R40</f>
        <v>0</v>
      </c>
      <c r="R37" s="267">
        <f>FAI!S40</f>
        <v>0</v>
      </c>
      <c r="S37" s="267">
        <f t="shared" si="2"/>
        <v>0</v>
      </c>
      <c r="T37" s="267"/>
      <c r="U37" s="267"/>
      <c r="V37" s="267">
        <f>'ED. FISICA'!R40</f>
        <v>0</v>
      </c>
      <c r="W37" s="267">
        <f>'ED. FISICA'!S40</f>
        <v>0</v>
      </c>
      <c r="X37" s="267">
        <f t="shared" si="3"/>
        <v>0</v>
      </c>
      <c r="Y37" s="267"/>
      <c r="Z37" s="267"/>
      <c r="AA37" s="267">
        <f>MAT!R40</f>
        <v>0</v>
      </c>
      <c r="AB37" s="267">
        <f>MAT!S40</f>
        <v>0</v>
      </c>
      <c r="AC37" s="267">
        <f t="shared" si="4"/>
        <v>0</v>
      </c>
      <c r="AD37" s="267"/>
      <c r="AE37" s="267"/>
      <c r="AF37" s="267">
        <f>QUI!R40</f>
        <v>0</v>
      </c>
      <c r="AG37" s="267">
        <f>QUI!S40</f>
        <v>0</v>
      </c>
      <c r="AH37" s="267">
        <f t="shared" si="5"/>
        <v>0</v>
      </c>
      <c r="AI37" s="267"/>
      <c r="AJ37" s="267"/>
      <c r="AK37" s="267">
        <f>FIS!R40</f>
        <v>0</v>
      </c>
      <c r="AL37" s="267">
        <f>FIS!S40</f>
        <v>0</v>
      </c>
      <c r="AM37" s="267">
        <f t="shared" si="6"/>
        <v>0</v>
      </c>
      <c r="AN37" s="267"/>
      <c r="AO37" s="267"/>
      <c r="AP37" s="267">
        <f>OGI!R40</f>
        <v>0</v>
      </c>
      <c r="AQ37" s="267">
        <f>OGI!S40</f>
        <v>0</v>
      </c>
      <c r="AR37" s="267">
        <f t="shared" si="7"/>
        <v>0</v>
      </c>
      <c r="AS37" s="267"/>
      <c r="AT37" s="267"/>
      <c r="AU37" s="267">
        <f>TLP!R40</f>
        <v>0</v>
      </c>
      <c r="AV37" s="267">
        <f>TLP!S40</f>
        <v>0</v>
      </c>
      <c r="AW37" s="267">
        <f t="shared" si="8"/>
        <v>0</v>
      </c>
      <c r="AX37" s="267"/>
      <c r="AY37" s="267"/>
      <c r="AZ37" s="267">
        <f>SEAC!R40</f>
        <v>0</v>
      </c>
      <c r="BA37" s="267">
        <f>SEAC!S40</f>
        <v>0</v>
      </c>
      <c r="BB37" s="267">
        <f t="shared" si="9"/>
        <v>0</v>
      </c>
      <c r="BC37" s="267"/>
      <c r="BD37" s="267"/>
      <c r="BE37" s="267">
        <f>TIC!R40</f>
        <v>0</v>
      </c>
      <c r="BF37" s="267">
        <f>TIC!S40</f>
        <v>0</v>
      </c>
      <c r="BG37" s="267">
        <f t="shared" si="10"/>
        <v>0</v>
      </c>
      <c r="BH37" s="262">
        <f>A37</f>
        <v>27</v>
      </c>
      <c r="BI37" s="263" t="str">
        <f t="shared" si="11"/>
        <v>NÃO TRANSITA</v>
      </c>
      <c r="BJ37" s="263"/>
      <c r="BK37" s="263"/>
      <c r="BL37" s="35">
        <v>27</v>
      </c>
      <c r="BM37" s="30" t="str">
        <f>+D37</f>
        <v>M</v>
      </c>
      <c r="BN37" s="31">
        <f>I37</f>
        <v>0</v>
      </c>
      <c r="BO37" s="31">
        <f>N37</f>
        <v>0</v>
      </c>
      <c r="BP37" s="31">
        <f>S37</f>
        <v>0</v>
      </c>
      <c r="BQ37" s="31">
        <f>X37</f>
        <v>0</v>
      </c>
      <c r="BR37" s="31">
        <f>AC37</f>
        <v>0</v>
      </c>
      <c r="BS37" s="31">
        <f>AH37</f>
        <v>0</v>
      </c>
      <c r="BT37" s="31">
        <f>AM37</f>
        <v>0</v>
      </c>
      <c r="BU37" s="31">
        <f>AR37</f>
        <v>0</v>
      </c>
      <c r="BV37" s="31">
        <f>+AW37</f>
        <v>0</v>
      </c>
      <c r="BW37" s="31">
        <f>+BB37</f>
        <v>0</v>
      </c>
      <c r="BX37" s="31">
        <f>+BG37</f>
        <v>0</v>
      </c>
      <c r="BY37" s="32">
        <f>COUNTIF(BN37:BX37,"&lt;9,5")</f>
        <v>11</v>
      </c>
    </row>
    <row r="38" spans="1:77" ht="18" customHeight="1" thickBot="1">
      <c r="A38" s="33">
        <v>28</v>
      </c>
      <c r="B38" s="25">
        <f>LISTA!B35</f>
        <v>77058</v>
      </c>
      <c r="C38" s="26" t="str">
        <f>LISTA!C35</f>
        <v xml:space="preserve">JACIRA MARISTELA JACINTO AMBRÓSIO </v>
      </c>
      <c r="D38" s="27" t="str">
        <f>LISTA!D35</f>
        <v>F</v>
      </c>
      <c r="E38" s="34"/>
      <c r="F38" s="34"/>
      <c r="G38" s="267">
        <f>LP!R41</f>
        <v>0</v>
      </c>
      <c r="H38" s="267">
        <f>LP!S41</f>
        <v>0</v>
      </c>
      <c r="I38" s="267">
        <f t="shared" si="0"/>
        <v>0</v>
      </c>
      <c r="J38" s="267"/>
      <c r="K38" s="267"/>
      <c r="L38" s="267">
        <f>ING!R41</f>
        <v>0</v>
      </c>
      <c r="M38" s="267">
        <f>ING!S41</f>
        <v>0</v>
      </c>
      <c r="N38" s="267">
        <f t="shared" si="1"/>
        <v>0</v>
      </c>
      <c r="O38" s="267"/>
      <c r="P38" s="267"/>
      <c r="Q38" s="267">
        <f>FAI!R41</f>
        <v>0</v>
      </c>
      <c r="R38" s="267">
        <f>FAI!S41</f>
        <v>0</v>
      </c>
      <c r="S38" s="267">
        <f t="shared" si="2"/>
        <v>0</v>
      </c>
      <c r="T38" s="267"/>
      <c r="U38" s="267"/>
      <c r="V38" s="267">
        <f>'ED. FISICA'!R41</f>
        <v>0</v>
      </c>
      <c r="W38" s="267">
        <f>'ED. FISICA'!S41</f>
        <v>0</v>
      </c>
      <c r="X38" s="267">
        <f t="shared" si="3"/>
        <v>0</v>
      </c>
      <c r="Y38" s="267"/>
      <c r="Z38" s="267"/>
      <c r="AA38" s="267">
        <f>MAT!R41</f>
        <v>0</v>
      </c>
      <c r="AB38" s="267">
        <f>MAT!S41</f>
        <v>0</v>
      </c>
      <c r="AC38" s="267">
        <f t="shared" si="4"/>
        <v>0</v>
      </c>
      <c r="AD38" s="267"/>
      <c r="AE38" s="267"/>
      <c r="AF38" s="267">
        <f>QUI!R41</f>
        <v>0</v>
      </c>
      <c r="AG38" s="267">
        <f>QUI!S41</f>
        <v>0</v>
      </c>
      <c r="AH38" s="267">
        <f t="shared" si="5"/>
        <v>0</v>
      </c>
      <c r="AI38" s="267"/>
      <c r="AJ38" s="267"/>
      <c r="AK38" s="267">
        <f>FIS!R41</f>
        <v>0</v>
      </c>
      <c r="AL38" s="267">
        <f>FIS!S41</f>
        <v>0</v>
      </c>
      <c r="AM38" s="267">
        <f t="shared" si="6"/>
        <v>0</v>
      </c>
      <c r="AN38" s="267"/>
      <c r="AO38" s="267"/>
      <c r="AP38" s="267">
        <f>OGI!R41</f>
        <v>0</v>
      </c>
      <c r="AQ38" s="267">
        <f>OGI!S41</f>
        <v>0</v>
      </c>
      <c r="AR38" s="267">
        <f t="shared" si="7"/>
        <v>0</v>
      </c>
      <c r="AS38" s="267"/>
      <c r="AT38" s="267"/>
      <c r="AU38" s="267">
        <f>TLP!R41</f>
        <v>0</v>
      </c>
      <c r="AV38" s="267">
        <f>TLP!S41</f>
        <v>0</v>
      </c>
      <c r="AW38" s="267">
        <f t="shared" si="8"/>
        <v>0</v>
      </c>
      <c r="AX38" s="267"/>
      <c r="AY38" s="267"/>
      <c r="AZ38" s="267">
        <f>SEAC!R41</f>
        <v>0</v>
      </c>
      <c r="BA38" s="267">
        <f>SEAC!S41</f>
        <v>0</v>
      </c>
      <c r="BB38" s="267">
        <f t="shared" si="9"/>
        <v>0</v>
      </c>
      <c r="BC38" s="267"/>
      <c r="BD38" s="267"/>
      <c r="BE38" s="267">
        <f>TIC!R41</f>
        <v>0</v>
      </c>
      <c r="BF38" s="267">
        <f>TIC!S41</f>
        <v>0</v>
      </c>
      <c r="BG38" s="267">
        <f t="shared" si="10"/>
        <v>0</v>
      </c>
      <c r="BH38" s="262">
        <f>A38</f>
        <v>28</v>
      </c>
      <c r="BI38" s="263" t="str">
        <f t="shared" si="11"/>
        <v>NÃO TRANSITA</v>
      </c>
      <c r="BJ38" s="263"/>
      <c r="BK38" s="263"/>
      <c r="BL38" s="35">
        <v>28</v>
      </c>
      <c r="BM38" s="30" t="str">
        <f>+D38</f>
        <v>F</v>
      </c>
      <c r="BN38" s="31">
        <f>I38</f>
        <v>0</v>
      </c>
      <c r="BO38" s="31">
        <f>N38</f>
        <v>0</v>
      </c>
      <c r="BP38" s="31">
        <f>S38</f>
        <v>0</v>
      </c>
      <c r="BQ38" s="31">
        <f>X38</f>
        <v>0</v>
      </c>
      <c r="BR38" s="31">
        <f>AC38</f>
        <v>0</v>
      </c>
      <c r="BS38" s="31">
        <f>AH38</f>
        <v>0</v>
      </c>
      <c r="BT38" s="31">
        <f>AM38</f>
        <v>0</v>
      </c>
      <c r="BU38" s="31">
        <f>AR38</f>
        <v>0</v>
      </c>
      <c r="BV38" s="31">
        <f>+AW38</f>
        <v>0</v>
      </c>
      <c r="BW38" s="31">
        <f>+BB38</f>
        <v>0</v>
      </c>
      <c r="BX38" s="31">
        <f>+BG38</f>
        <v>0</v>
      </c>
      <c r="BY38" s="32">
        <f>COUNTIF(BN38:BX38,"&lt;9,5")</f>
        <v>11</v>
      </c>
    </row>
    <row r="39" spans="1:77" ht="18" customHeight="1" thickBot="1">
      <c r="A39" s="33">
        <v>29</v>
      </c>
      <c r="B39" s="25">
        <f>LISTA!B36</f>
        <v>77059</v>
      </c>
      <c r="C39" s="26" t="str">
        <f>LISTA!C36</f>
        <v xml:space="preserve">JONATÃ FILIPE DA COSTA JOÃO </v>
      </c>
      <c r="D39" s="27" t="str">
        <f>LISTA!D36</f>
        <v>M</v>
      </c>
      <c r="E39" s="34"/>
      <c r="F39" s="34"/>
      <c r="G39" s="267">
        <f>LP!R42</f>
        <v>0</v>
      </c>
      <c r="H39" s="267">
        <f>LP!S42</f>
        <v>0</v>
      </c>
      <c r="I39" s="267">
        <f t="shared" si="0"/>
        <v>0</v>
      </c>
      <c r="J39" s="267"/>
      <c r="K39" s="267"/>
      <c r="L39" s="267">
        <f>ING!R42</f>
        <v>0</v>
      </c>
      <c r="M39" s="267">
        <f>ING!S42</f>
        <v>0</v>
      </c>
      <c r="N39" s="267">
        <f t="shared" si="1"/>
        <v>0</v>
      </c>
      <c r="O39" s="267"/>
      <c r="P39" s="267"/>
      <c r="Q39" s="267">
        <f>FAI!R42</f>
        <v>0</v>
      </c>
      <c r="R39" s="267">
        <f>FAI!S42</f>
        <v>0</v>
      </c>
      <c r="S39" s="267">
        <f t="shared" si="2"/>
        <v>0</v>
      </c>
      <c r="T39" s="267"/>
      <c r="U39" s="267"/>
      <c r="V39" s="267">
        <f>'ED. FISICA'!R42</f>
        <v>0</v>
      </c>
      <c r="W39" s="267">
        <f>'ED. FISICA'!S42</f>
        <v>0</v>
      </c>
      <c r="X39" s="267">
        <f t="shared" si="3"/>
        <v>0</v>
      </c>
      <c r="Y39" s="267"/>
      <c r="Z39" s="267"/>
      <c r="AA39" s="267">
        <f>MAT!R42</f>
        <v>0</v>
      </c>
      <c r="AB39" s="267">
        <f>MAT!S42</f>
        <v>0</v>
      </c>
      <c r="AC39" s="267">
        <f t="shared" si="4"/>
        <v>0</v>
      </c>
      <c r="AD39" s="267"/>
      <c r="AE39" s="267"/>
      <c r="AF39" s="267">
        <f>QUI!R42</f>
        <v>0</v>
      </c>
      <c r="AG39" s="267">
        <f>QUI!S42</f>
        <v>0</v>
      </c>
      <c r="AH39" s="267">
        <f t="shared" si="5"/>
        <v>0</v>
      </c>
      <c r="AI39" s="267"/>
      <c r="AJ39" s="267"/>
      <c r="AK39" s="267">
        <f>FIS!R42</f>
        <v>0</v>
      </c>
      <c r="AL39" s="267">
        <f>FIS!S42</f>
        <v>0</v>
      </c>
      <c r="AM39" s="267">
        <f t="shared" si="6"/>
        <v>0</v>
      </c>
      <c r="AN39" s="267"/>
      <c r="AO39" s="267"/>
      <c r="AP39" s="267">
        <f>OGI!R42</f>
        <v>0</v>
      </c>
      <c r="AQ39" s="267">
        <f>OGI!S42</f>
        <v>0</v>
      </c>
      <c r="AR39" s="267">
        <f t="shared" si="7"/>
        <v>0</v>
      </c>
      <c r="AS39" s="267"/>
      <c r="AT39" s="267"/>
      <c r="AU39" s="267">
        <f>TLP!R42</f>
        <v>0</v>
      </c>
      <c r="AV39" s="267">
        <f>TLP!S42</f>
        <v>0</v>
      </c>
      <c r="AW39" s="267">
        <f t="shared" si="8"/>
        <v>0</v>
      </c>
      <c r="AX39" s="267"/>
      <c r="AY39" s="267"/>
      <c r="AZ39" s="267">
        <f>SEAC!R42</f>
        <v>0</v>
      </c>
      <c r="BA39" s="267">
        <f>SEAC!S42</f>
        <v>0</v>
      </c>
      <c r="BB39" s="267">
        <f t="shared" si="9"/>
        <v>0</v>
      </c>
      <c r="BC39" s="267"/>
      <c r="BD39" s="267"/>
      <c r="BE39" s="267">
        <f>TIC!R42</f>
        <v>0</v>
      </c>
      <c r="BF39" s="267">
        <f>TIC!S42</f>
        <v>0</v>
      </c>
      <c r="BG39" s="267">
        <f t="shared" si="10"/>
        <v>0</v>
      </c>
      <c r="BH39" s="262">
        <f>A39</f>
        <v>29</v>
      </c>
      <c r="BI39" s="263" t="str">
        <f t="shared" si="11"/>
        <v>NÃO TRANSITA</v>
      </c>
      <c r="BJ39" s="263"/>
      <c r="BK39" s="263"/>
      <c r="BL39" s="35">
        <v>29</v>
      </c>
      <c r="BM39" s="30" t="str">
        <f>+D39</f>
        <v>M</v>
      </c>
      <c r="BN39" s="31">
        <f>I39</f>
        <v>0</v>
      </c>
      <c r="BO39" s="31">
        <f>N39</f>
        <v>0</v>
      </c>
      <c r="BP39" s="31">
        <f>S39</f>
        <v>0</v>
      </c>
      <c r="BQ39" s="31">
        <f>X39</f>
        <v>0</v>
      </c>
      <c r="BR39" s="31">
        <f>AC39</f>
        <v>0</v>
      </c>
      <c r="BS39" s="31">
        <f>AH39</f>
        <v>0</v>
      </c>
      <c r="BT39" s="31">
        <f>AM39</f>
        <v>0</v>
      </c>
      <c r="BU39" s="31">
        <f>AR39</f>
        <v>0</v>
      </c>
      <c r="BV39" s="31">
        <f>+AW39</f>
        <v>0</v>
      </c>
      <c r="BW39" s="31">
        <f>+BB39</f>
        <v>0</v>
      </c>
      <c r="BX39" s="31">
        <f>+BG39</f>
        <v>0</v>
      </c>
      <c r="BY39" s="32">
        <f>COUNTIF(BN39:BX39,"&lt;9,5")</f>
        <v>11</v>
      </c>
    </row>
    <row r="40" spans="1:77" ht="18" customHeight="1" thickBot="1">
      <c r="A40" s="33">
        <v>30</v>
      </c>
      <c r="B40" s="25">
        <f>LISTA!B37</f>
        <v>77060</v>
      </c>
      <c r="C40" s="26" t="str">
        <f>LISTA!C37</f>
        <v>JOSÉ BERNARDO MILAGRE PASCOAL</v>
      </c>
      <c r="D40" s="27" t="str">
        <f>LISTA!D37</f>
        <v>M</v>
      </c>
      <c r="E40" s="34"/>
      <c r="F40" s="34"/>
      <c r="G40" s="267">
        <f>LP!R43</f>
        <v>0</v>
      </c>
      <c r="H40" s="267">
        <f>LP!S43</f>
        <v>0</v>
      </c>
      <c r="I40" s="267">
        <f t="shared" si="0"/>
        <v>0</v>
      </c>
      <c r="J40" s="267"/>
      <c r="K40" s="267"/>
      <c r="L40" s="267">
        <f>ING!R43</f>
        <v>0</v>
      </c>
      <c r="M40" s="267">
        <f>ING!S43</f>
        <v>0</v>
      </c>
      <c r="N40" s="267">
        <f t="shared" si="1"/>
        <v>0</v>
      </c>
      <c r="O40" s="267"/>
      <c r="P40" s="267"/>
      <c r="Q40" s="267">
        <f>FAI!R43</f>
        <v>0</v>
      </c>
      <c r="R40" s="267">
        <f>FAI!S43</f>
        <v>0</v>
      </c>
      <c r="S40" s="267">
        <f t="shared" si="2"/>
        <v>0</v>
      </c>
      <c r="T40" s="267"/>
      <c r="U40" s="267"/>
      <c r="V40" s="267">
        <f>'ED. FISICA'!R43</f>
        <v>0</v>
      </c>
      <c r="W40" s="267">
        <f>'ED. FISICA'!S43</f>
        <v>0</v>
      </c>
      <c r="X40" s="267">
        <f t="shared" si="3"/>
        <v>0</v>
      </c>
      <c r="Y40" s="267"/>
      <c r="Z40" s="267"/>
      <c r="AA40" s="267">
        <f>MAT!R43</f>
        <v>0</v>
      </c>
      <c r="AB40" s="267">
        <f>MAT!S43</f>
        <v>0</v>
      </c>
      <c r="AC40" s="267">
        <f t="shared" si="4"/>
        <v>0</v>
      </c>
      <c r="AD40" s="267"/>
      <c r="AE40" s="267"/>
      <c r="AF40" s="267">
        <f>QUI!R43</f>
        <v>0</v>
      </c>
      <c r="AG40" s="267">
        <f>QUI!S43</f>
        <v>0</v>
      </c>
      <c r="AH40" s="267">
        <f t="shared" si="5"/>
        <v>0</v>
      </c>
      <c r="AI40" s="267"/>
      <c r="AJ40" s="267"/>
      <c r="AK40" s="267">
        <f>FIS!R43</f>
        <v>0</v>
      </c>
      <c r="AL40" s="267">
        <f>FIS!S43</f>
        <v>0</v>
      </c>
      <c r="AM40" s="267">
        <f t="shared" si="6"/>
        <v>0</v>
      </c>
      <c r="AN40" s="267"/>
      <c r="AO40" s="267"/>
      <c r="AP40" s="267">
        <f>OGI!R43</f>
        <v>0</v>
      </c>
      <c r="AQ40" s="267">
        <f>OGI!S43</f>
        <v>0</v>
      </c>
      <c r="AR40" s="267">
        <f t="shared" si="7"/>
        <v>0</v>
      </c>
      <c r="AS40" s="267"/>
      <c r="AT40" s="267"/>
      <c r="AU40" s="267">
        <f>TLP!R43</f>
        <v>0</v>
      </c>
      <c r="AV40" s="267">
        <f>TLP!S43</f>
        <v>0</v>
      </c>
      <c r="AW40" s="267">
        <f t="shared" si="8"/>
        <v>0</v>
      </c>
      <c r="AX40" s="267"/>
      <c r="AY40" s="267"/>
      <c r="AZ40" s="267">
        <f>SEAC!R43</f>
        <v>0</v>
      </c>
      <c r="BA40" s="267">
        <f>SEAC!S43</f>
        <v>0</v>
      </c>
      <c r="BB40" s="267">
        <f t="shared" si="9"/>
        <v>0</v>
      </c>
      <c r="BC40" s="267"/>
      <c r="BD40" s="267"/>
      <c r="BE40" s="267">
        <f>TIC!R43</f>
        <v>0</v>
      </c>
      <c r="BF40" s="267">
        <f>TIC!S43</f>
        <v>0</v>
      </c>
      <c r="BG40" s="267">
        <f t="shared" si="10"/>
        <v>0</v>
      </c>
      <c r="BH40" s="262">
        <f>A40</f>
        <v>30</v>
      </c>
      <c r="BI40" s="263" t="str">
        <f t="shared" si="11"/>
        <v>NÃO TRANSITA</v>
      </c>
      <c r="BJ40" s="263"/>
      <c r="BK40" s="263"/>
      <c r="BL40" s="35">
        <v>30</v>
      </c>
      <c r="BM40" s="30" t="str">
        <f>+D40</f>
        <v>M</v>
      </c>
      <c r="BN40" s="31">
        <f>I40</f>
        <v>0</v>
      </c>
      <c r="BO40" s="31">
        <f>N40</f>
        <v>0</v>
      </c>
      <c r="BP40" s="31">
        <f>S40</f>
        <v>0</v>
      </c>
      <c r="BQ40" s="31">
        <f>X40</f>
        <v>0</v>
      </c>
      <c r="BR40" s="31">
        <f>AC40</f>
        <v>0</v>
      </c>
      <c r="BS40" s="31">
        <f>AH40</f>
        <v>0</v>
      </c>
      <c r="BT40" s="31">
        <f>AM40</f>
        <v>0</v>
      </c>
      <c r="BU40" s="31">
        <f>AR40</f>
        <v>0</v>
      </c>
      <c r="BV40" s="31">
        <f>+AW40</f>
        <v>0</v>
      </c>
      <c r="BW40" s="31">
        <f>+BB40</f>
        <v>0</v>
      </c>
      <c r="BX40" s="31">
        <f>+BG40</f>
        <v>0</v>
      </c>
      <c r="BY40" s="32">
        <f>COUNTIF(BN40:BX40,"&lt;9,5")</f>
        <v>11</v>
      </c>
    </row>
    <row r="41" spans="1:77" ht="18" customHeight="1" thickBot="1">
      <c r="A41" s="33">
        <v>31</v>
      </c>
      <c r="B41" s="25">
        <f>LISTA!B38</f>
        <v>77061</v>
      </c>
      <c r="C41" s="26" t="str">
        <f>LISTA!C38</f>
        <v>JOSÉ DOS SANTOS ANTÓNIO</v>
      </c>
      <c r="D41" s="27" t="str">
        <f>LISTA!D38</f>
        <v>M</v>
      </c>
      <c r="E41" s="34"/>
      <c r="F41" s="34"/>
      <c r="G41" s="267">
        <f>LP!R44</f>
        <v>0</v>
      </c>
      <c r="H41" s="267">
        <f>LP!S44</f>
        <v>0</v>
      </c>
      <c r="I41" s="267">
        <f t="shared" si="0"/>
        <v>0</v>
      </c>
      <c r="J41" s="267"/>
      <c r="K41" s="267"/>
      <c r="L41" s="267">
        <f>ING!R44</f>
        <v>0</v>
      </c>
      <c r="M41" s="267">
        <f>ING!S44</f>
        <v>0</v>
      </c>
      <c r="N41" s="267">
        <f t="shared" si="1"/>
        <v>0</v>
      </c>
      <c r="O41" s="267"/>
      <c r="P41" s="267"/>
      <c r="Q41" s="267">
        <f>FAI!R44</f>
        <v>0</v>
      </c>
      <c r="R41" s="267">
        <f>FAI!S44</f>
        <v>0</v>
      </c>
      <c r="S41" s="267">
        <f t="shared" si="2"/>
        <v>0</v>
      </c>
      <c r="T41" s="267"/>
      <c r="U41" s="267"/>
      <c r="V41" s="267">
        <f>'ED. FISICA'!R44</f>
        <v>0</v>
      </c>
      <c r="W41" s="267">
        <f>'ED. FISICA'!S44</f>
        <v>0</v>
      </c>
      <c r="X41" s="267">
        <f t="shared" si="3"/>
        <v>0</v>
      </c>
      <c r="Y41" s="267"/>
      <c r="Z41" s="267"/>
      <c r="AA41" s="267">
        <f>MAT!R44</f>
        <v>0</v>
      </c>
      <c r="AB41" s="267">
        <f>MAT!S44</f>
        <v>0</v>
      </c>
      <c r="AC41" s="267">
        <f t="shared" si="4"/>
        <v>0</v>
      </c>
      <c r="AD41" s="267"/>
      <c r="AE41" s="267"/>
      <c r="AF41" s="267">
        <f>QUI!R44</f>
        <v>0</v>
      </c>
      <c r="AG41" s="267">
        <f>QUI!S44</f>
        <v>0</v>
      </c>
      <c r="AH41" s="267">
        <f t="shared" si="5"/>
        <v>0</v>
      </c>
      <c r="AI41" s="267"/>
      <c r="AJ41" s="267"/>
      <c r="AK41" s="267">
        <f>FIS!R44</f>
        <v>0</v>
      </c>
      <c r="AL41" s="267">
        <f>FIS!S44</f>
        <v>0</v>
      </c>
      <c r="AM41" s="267">
        <f t="shared" si="6"/>
        <v>0</v>
      </c>
      <c r="AN41" s="267"/>
      <c r="AO41" s="267"/>
      <c r="AP41" s="267">
        <f>OGI!R44</f>
        <v>0</v>
      </c>
      <c r="AQ41" s="267">
        <f>OGI!S44</f>
        <v>0</v>
      </c>
      <c r="AR41" s="267">
        <f t="shared" si="7"/>
        <v>0</v>
      </c>
      <c r="AS41" s="267"/>
      <c r="AT41" s="267"/>
      <c r="AU41" s="267">
        <f>TLP!R44</f>
        <v>0</v>
      </c>
      <c r="AV41" s="267">
        <f>TLP!S44</f>
        <v>0</v>
      </c>
      <c r="AW41" s="267">
        <f t="shared" si="8"/>
        <v>0</v>
      </c>
      <c r="AX41" s="267"/>
      <c r="AY41" s="267"/>
      <c r="AZ41" s="267">
        <f>SEAC!R44</f>
        <v>0</v>
      </c>
      <c r="BA41" s="267">
        <f>SEAC!S44</f>
        <v>0</v>
      </c>
      <c r="BB41" s="267">
        <f t="shared" si="9"/>
        <v>0</v>
      </c>
      <c r="BC41" s="267"/>
      <c r="BD41" s="267"/>
      <c r="BE41" s="267">
        <f>TIC!R44</f>
        <v>0</v>
      </c>
      <c r="BF41" s="267">
        <f>TIC!S44</f>
        <v>0</v>
      </c>
      <c r="BG41" s="267">
        <f t="shared" si="10"/>
        <v>0</v>
      </c>
      <c r="BH41" s="262">
        <f>A41</f>
        <v>31</v>
      </c>
      <c r="BI41" s="263" t="str">
        <f t="shared" si="11"/>
        <v>NÃO TRANSITA</v>
      </c>
      <c r="BJ41" s="263"/>
      <c r="BK41" s="263"/>
      <c r="BL41" s="35">
        <v>31</v>
      </c>
      <c r="BM41" s="30" t="str">
        <f>+D41</f>
        <v>M</v>
      </c>
      <c r="BN41" s="31">
        <f>I41</f>
        <v>0</v>
      </c>
      <c r="BO41" s="31">
        <f>N41</f>
        <v>0</v>
      </c>
      <c r="BP41" s="31">
        <f>S41</f>
        <v>0</v>
      </c>
      <c r="BQ41" s="31">
        <f>X41</f>
        <v>0</v>
      </c>
      <c r="BR41" s="31">
        <f>AC41</f>
        <v>0</v>
      </c>
      <c r="BS41" s="31">
        <f>AH41</f>
        <v>0</v>
      </c>
      <c r="BT41" s="31">
        <f>AM41</f>
        <v>0</v>
      </c>
      <c r="BU41" s="31">
        <f>AR41</f>
        <v>0</v>
      </c>
      <c r="BV41" s="31">
        <f>+AW41</f>
        <v>0</v>
      </c>
      <c r="BW41" s="31">
        <f>+BB41</f>
        <v>0</v>
      </c>
      <c r="BX41" s="31">
        <f>+BG41</f>
        <v>0</v>
      </c>
      <c r="BY41" s="32">
        <f>COUNTIF(BN41:BX41,"&lt;9,5")</f>
        <v>11</v>
      </c>
    </row>
    <row r="42" spans="1:77" ht="18" customHeight="1" thickBot="1">
      <c r="A42" s="33">
        <v>32</v>
      </c>
      <c r="B42" s="25">
        <f>LISTA!B39</f>
        <v>77062</v>
      </c>
      <c r="C42" s="26" t="str">
        <f>LISTA!C39</f>
        <v>JOSÉ FERNANDO ARMANDO DOS ANJOS PINA</v>
      </c>
      <c r="D42" s="27" t="str">
        <f>LISTA!D39</f>
        <v>M</v>
      </c>
      <c r="E42" s="34"/>
      <c r="F42" s="34"/>
      <c r="G42" s="267">
        <f>LP!R45</f>
        <v>0</v>
      </c>
      <c r="H42" s="267">
        <f>LP!S45</f>
        <v>0</v>
      </c>
      <c r="I42" s="267">
        <f t="shared" si="0"/>
        <v>0</v>
      </c>
      <c r="J42" s="267"/>
      <c r="K42" s="267"/>
      <c r="L42" s="267">
        <f>ING!R45</f>
        <v>0</v>
      </c>
      <c r="M42" s="267">
        <f>ING!S45</f>
        <v>0</v>
      </c>
      <c r="N42" s="267">
        <f t="shared" si="1"/>
        <v>0</v>
      </c>
      <c r="O42" s="267"/>
      <c r="P42" s="267"/>
      <c r="Q42" s="267">
        <f>FAI!R45</f>
        <v>0</v>
      </c>
      <c r="R42" s="267">
        <f>FAI!S45</f>
        <v>0</v>
      </c>
      <c r="S42" s="267">
        <f t="shared" si="2"/>
        <v>0</v>
      </c>
      <c r="T42" s="267"/>
      <c r="U42" s="267"/>
      <c r="V42" s="267">
        <f>'ED. FISICA'!R45</f>
        <v>0</v>
      </c>
      <c r="W42" s="267">
        <f>'ED. FISICA'!S45</f>
        <v>0</v>
      </c>
      <c r="X42" s="267">
        <f t="shared" si="3"/>
        <v>0</v>
      </c>
      <c r="Y42" s="267"/>
      <c r="Z42" s="267"/>
      <c r="AA42" s="267">
        <f>MAT!R45</f>
        <v>0</v>
      </c>
      <c r="AB42" s="267">
        <f>MAT!S45</f>
        <v>0</v>
      </c>
      <c r="AC42" s="267">
        <f t="shared" si="4"/>
        <v>0</v>
      </c>
      <c r="AD42" s="267"/>
      <c r="AE42" s="267"/>
      <c r="AF42" s="267">
        <f>QUI!R45</f>
        <v>0</v>
      </c>
      <c r="AG42" s="267">
        <f>QUI!S45</f>
        <v>0</v>
      </c>
      <c r="AH42" s="267">
        <f t="shared" si="5"/>
        <v>0</v>
      </c>
      <c r="AI42" s="267"/>
      <c r="AJ42" s="267"/>
      <c r="AK42" s="267">
        <f>FIS!R45</f>
        <v>0</v>
      </c>
      <c r="AL42" s="267">
        <f>FIS!S45</f>
        <v>0</v>
      </c>
      <c r="AM42" s="267">
        <f t="shared" si="6"/>
        <v>0</v>
      </c>
      <c r="AN42" s="267"/>
      <c r="AO42" s="267"/>
      <c r="AP42" s="267">
        <f>OGI!R45</f>
        <v>0</v>
      </c>
      <c r="AQ42" s="267">
        <f>OGI!S45</f>
        <v>0</v>
      </c>
      <c r="AR42" s="267">
        <f t="shared" si="7"/>
        <v>0</v>
      </c>
      <c r="AS42" s="267"/>
      <c r="AT42" s="267"/>
      <c r="AU42" s="267">
        <f>TLP!R45</f>
        <v>0</v>
      </c>
      <c r="AV42" s="267">
        <f>TLP!S45</f>
        <v>0</v>
      </c>
      <c r="AW42" s="267">
        <f t="shared" si="8"/>
        <v>0</v>
      </c>
      <c r="AX42" s="267"/>
      <c r="AY42" s="267"/>
      <c r="AZ42" s="267">
        <f>SEAC!R45</f>
        <v>0</v>
      </c>
      <c r="BA42" s="267">
        <f>SEAC!S45</f>
        <v>0</v>
      </c>
      <c r="BB42" s="267">
        <f t="shared" si="9"/>
        <v>0</v>
      </c>
      <c r="BC42" s="267"/>
      <c r="BD42" s="267"/>
      <c r="BE42" s="267">
        <f>TIC!R45</f>
        <v>0</v>
      </c>
      <c r="BF42" s="267">
        <f>TIC!S45</f>
        <v>0</v>
      </c>
      <c r="BG42" s="267">
        <f t="shared" si="10"/>
        <v>0</v>
      </c>
      <c r="BH42" s="262">
        <f>A42</f>
        <v>32</v>
      </c>
      <c r="BI42" s="263" t="str">
        <f t="shared" si="11"/>
        <v>NÃO TRANSITA</v>
      </c>
      <c r="BJ42" s="263"/>
      <c r="BK42" s="263"/>
      <c r="BL42" s="35">
        <v>32</v>
      </c>
      <c r="BM42" s="30" t="str">
        <f>+D42</f>
        <v>M</v>
      </c>
      <c r="BN42" s="31">
        <f>I42</f>
        <v>0</v>
      </c>
      <c r="BO42" s="31">
        <f>N42</f>
        <v>0</v>
      </c>
      <c r="BP42" s="31">
        <f>S42</f>
        <v>0</v>
      </c>
      <c r="BQ42" s="31">
        <f>X42</f>
        <v>0</v>
      </c>
      <c r="BR42" s="31">
        <f>AC42</f>
        <v>0</v>
      </c>
      <c r="BS42" s="31">
        <f>AH42</f>
        <v>0</v>
      </c>
      <c r="BT42" s="31">
        <f>AM42</f>
        <v>0</v>
      </c>
      <c r="BU42" s="31">
        <f>AR42</f>
        <v>0</v>
      </c>
      <c r="BV42" s="31">
        <f>+AW42</f>
        <v>0</v>
      </c>
      <c r="BW42" s="31">
        <f>+BB42</f>
        <v>0</v>
      </c>
      <c r="BX42" s="31">
        <f>+BG42</f>
        <v>0</v>
      </c>
      <c r="BY42" s="32">
        <f>COUNTIF(BN42:BX42,"&lt;9,5")</f>
        <v>11</v>
      </c>
    </row>
    <row r="43" spans="1:77" ht="18" customHeight="1" thickBot="1">
      <c r="A43" s="33">
        <v>33</v>
      </c>
      <c r="B43" s="25">
        <f>LISTA!B40</f>
        <v>77063</v>
      </c>
      <c r="C43" s="26" t="str">
        <f>LISTA!C40</f>
        <v>MARCELO OCTÁVIO DIAS DE FARIA</v>
      </c>
      <c r="D43" s="27" t="str">
        <f>LISTA!D40</f>
        <v>M</v>
      </c>
      <c r="E43" s="34"/>
      <c r="F43" s="34"/>
      <c r="G43" s="267">
        <f>LP!R46</f>
        <v>0</v>
      </c>
      <c r="H43" s="267">
        <f>LP!S46</f>
        <v>0</v>
      </c>
      <c r="I43" s="267">
        <f t="shared" si="0"/>
        <v>0</v>
      </c>
      <c r="J43" s="267"/>
      <c r="K43" s="267"/>
      <c r="L43" s="267">
        <f>ING!R46</f>
        <v>0</v>
      </c>
      <c r="M43" s="267">
        <f>ING!S46</f>
        <v>0</v>
      </c>
      <c r="N43" s="267">
        <f t="shared" si="1"/>
        <v>0</v>
      </c>
      <c r="O43" s="267"/>
      <c r="P43" s="267"/>
      <c r="Q43" s="267">
        <f>FAI!R46</f>
        <v>0</v>
      </c>
      <c r="R43" s="267">
        <f>FAI!S46</f>
        <v>0</v>
      </c>
      <c r="S43" s="267">
        <f t="shared" si="2"/>
        <v>0</v>
      </c>
      <c r="T43" s="267"/>
      <c r="U43" s="267"/>
      <c r="V43" s="267">
        <f>'ED. FISICA'!R46</f>
        <v>0</v>
      </c>
      <c r="W43" s="267">
        <f>'ED. FISICA'!S46</f>
        <v>0</v>
      </c>
      <c r="X43" s="267">
        <f t="shared" si="3"/>
        <v>0</v>
      </c>
      <c r="Y43" s="267"/>
      <c r="Z43" s="267"/>
      <c r="AA43" s="267">
        <f>MAT!R46</f>
        <v>0</v>
      </c>
      <c r="AB43" s="267">
        <f>MAT!S46</f>
        <v>0</v>
      </c>
      <c r="AC43" s="267">
        <f t="shared" si="4"/>
        <v>0</v>
      </c>
      <c r="AD43" s="267"/>
      <c r="AE43" s="267"/>
      <c r="AF43" s="267">
        <f>QUI!R46</f>
        <v>0</v>
      </c>
      <c r="AG43" s="267">
        <f>QUI!S46</f>
        <v>0</v>
      </c>
      <c r="AH43" s="267">
        <f t="shared" si="5"/>
        <v>0</v>
      </c>
      <c r="AI43" s="267"/>
      <c r="AJ43" s="267"/>
      <c r="AK43" s="267">
        <f>FIS!R46</f>
        <v>0</v>
      </c>
      <c r="AL43" s="267">
        <f>FIS!S46</f>
        <v>0</v>
      </c>
      <c r="AM43" s="267">
        <f t="shared" si="6"/>
        <v>0</v>
      </c>
      <c r="AN43" s="267"/>
      <c r="AO43" s="267"/>
      <c r="AP43" s="267">
        <f>OGI!R46</f>
        <v>0</v>
      </c>
      <c r="AQ43" s="267">
        <f>OGI!S46</f>
        <v>0</v>
      </c>
      <c r="AR43" s="267">
        <f t="shared" si="7"/>
        <v>0</v>
      </c>
      <c r="AS43" s="267"/>
      <c r="AT43" s="267"/>
      <c r="AU43" s="267">
        <f>TLP!R46</f>
        <v>0</v>
      </c>
      <c r="AV43" s="267">
        <f>TLP!S46</f>
        <v>0</v>
      </c>
      <c r="AW43" s="267">
        <f t="shared" si="8"/>
        <v>0</v>
      </c>
      <c r="AX43" s="267"/>
      <c r="AY43" s="267"/>
      <c r="AZ43" s="267">
        <f>SEAC!R46</f>
        <v>0</v>
      </c>
      <c r="BA43" s="267">
        <f>SEAC!S46</f>
        <v>0</v>
      </c>
      <c r="BB43" s="267">
        <f t="shared" si="9"/>
        <v>0</v>
      </c>
      <c r="BC43" s="267"/>
      <c r="BD43" s="267"/>
      <c r="BE43" s="267">
        <f>TIC!R46</f>
        <v>0</v>
      </c>
      <c r="BF43" s="267">
        <f>TIC!S46</f>
        <v>0</v>
      </c>
      <c r="BG43" s="267">
        <f t="shared" si="10"/>
        <v>0</v>
      </c>
      <c r="BH43" s="262">
        <f>A43</f>
        <v>33</v>
      </c>
      <c r="BI43" s="263" t="str">
        <f t="shared" si="11"/>
        <v>NÃO TRANSITA</v>
      </c>
      <c r="BJ43" s="263"/>
      <c r="BK43" s="263"/>
      <c r="BL43" s="35">
        <v>33</v>
      </c>
      <c r="BM43" s="30" t="str">
        <f>+D43</f>
        <v>M</v>
      </c>
      <c r="BN43" s="31">
        <f>I43</f>
        <v>0</v>
      </c>
      <c r="BO43" s="31">
        <f>N43</f>
        <v>0</v>
      </c>
      <c r="BP43" s="31">
        <f>S43</f>
        <v>0</v>
      </c>
      <c r="BQ43" s="31">
        <f>X43</f>
        <v>0</v>
      </c>
      <c r="BR43" s="31">
        <f>AC43</f>
        <v>0</v>
      </c>
      <c r="BS43" s="31">
        <f>AH43</f>
        <v>0</v>
      </c>
      <c r="BT43" s="31">
        <f>AM43</f>
        <v>0</v>
      </c>
      <c r="BU43" s="31">
        <f>AR43</f>
        <v>0</v>
      </c>
      <c r="BV43" s="31">
        <f>+AW43</f>
        <v>0</v>
      </c>
      <c r="BW43" s="31">
        <f>+BB43</f>
        <v>0</v>
      </c>
      <c r="BX43" s="31">
        <f>+BG43</f>
        <v>0</v>
      </c>
      <c r="BY43" s="32">
        <f>COUNTIF(BN43:BX43,"&lt;9,5")</f>
        <v>11</v>
      </c>
    </row>
    <row r="44" spans="1:77" ht="18" customHeight="1" thickBot="1">
      <c r="A44" s="33">
        <v>34</v>
      </c>
      <c r="B44" s="25">
        <f>LISTA!B41</f>
        <v>77064</v>
      </c>
      <c r="C44" s="26" t="str">
        <f>LISTA!C41</f>
        <v>MILTON MARTINS DALA</v>
      </c>
      <c r="D44" s="27" t="str">
        <f>LISTA!D41</f>
        <v>M</v>
      </c>
      <c r="E44" s="34"/>
      <c r="F44" s="34"/>
      <c r="G44" s="267">
        <f>LP!R47</f>
        <v>0</v>
      </c>
      <c r="H44" s="267">
        <f>LP!S47</f>
        <v>0</v>
      </c>
      <c r="I44" s="267">
        <f t="shared" si="0"/>
        <v>0</v>
      </c>
      <c r="J44" s="267"/>
      <c r="K44" s="267"/>
      <c r="L44" s="267">
        <f>ING!R47</f>
        <v>0</v>
      </c>
      <c r="M44" s="267">
        <f>ING!S47</f>
        <v>0</v>
      </c>
      <c r="N44" s="267">
        <f t="shared" si="1"/>
        <v>0</v>
      </c>
      <c r="O44" s="267"/>
      <c r="P44" s="267"/>
      <c r="Q44" s="267">
        <f>FAI!R47</f>
        <v>0</v>
      </c>
      <c r="R44" s="267">
        <f>FAI!S47</f>
        <v>0</v>
      </c>
      <c r="S44" s="267">
        <f t="shared" si="2"/>
        <v>0</v>
      </c>
      <c r="T44" s="267"/>
      <c r="U44" s="267"/>
      <c r="V44" s="267">
        <f>'ED. FISICA'!R47</f>
        <v>0</v>
      </c>
      <c r="W44" s="267">
        <f>'ED. FISICA'!S47</f>
        <v>0</v>
      </c>
      <c r="X44" s="267">
        <f t="shared" si="3"/>
        <v>0</v>
      </c>
      <c r="Y44" s="267"/>
      <c r="Z44" s="267"/>
      <c r="AA44" s="267">
        <f>MAT!R47</f>
        <v>0</v>
      </c>
      <c r="AB44" s="267">
        <f>MAT!S47</f>
        <v>0</v>
      </c>
      <c r="AC44" s="267">
        <f t="shared" si="4"/>
        <v>0</v>
      </c>
      <c r="AD44" s="267"/>
      <c r="AE44" s="267"/>
      <c r="AF44" s="267">
        <f>QUI!R47</f>
        <v>0</v>
      </c>
      <c r="AG44" s="267">
        <f>QUI!S47</f>
        <v>0</v>
      </c>
      <c r="AH44" s="267">
        <f t="shared" si="5"/>
        <v>0</v>
      </c>
      <c r="AI44" s="267"/>
      <c r="AJ44" s="267"/>
      <c r="AK44" s="267">
        <f>FIS!R47</f>
        <v>0</v>
      </c>
      <c r="AL44" s="267">
        <f>FIS!S47</f>
        <v>0</v>
      </c>
      <c r="AM44" s="267">
        <f t="shared" si="6"/>
        <v>0</v>
      </c>
      <c r="AN44" s="267"/>
      <c r="AO44" s="267"/>
      <c r="AP44" s="267">
        <f>OGI!R47</f>
        <v>0</v>
      </c>
      <c r="AQ44" s="267">
        <f>OGI!S47</f>
        <v>0</v>
      </c>
      <c r="AR44" s="267">
        <f t="shared" si="7"/>
        <v>0</v>
      </c>
      <c r="AS44" s="267"/>
      <c r="AT44" s="267"/>
      <c r="AU44" s="267">
        <f>TLP!R47</f>
        <v>0</v>
      </c>
      <c r="AV44" s="267">
        <f>TLP!S47</f>
        <v>0</v>
      </c>
      <c r="AW44" s="267">
        <f t="shared" si="8"/>
        <v>0</v>
      </c>
      <c r="AX44" s="267"/>
      <c r="AY44" s="267"/>
      <c r="AZ44" s="267">
        <f>SEAC!R47</f>
        <v>0</v>
      </c>
      <c r="BA44" s="267">
        <f>SEAC!S47</f>
        <v>0</v>
      </c>
      <c r="BB44" s="267">
        <f t="shared" si="9"/>
        <v>0</v>
      </c>
      <c r="BC44" s="267"/>
      <c r="BD44" s="267"/>
      <c r="BE44" s="267">
        <f>TIC!R47</f>
        <v>0</v>
      </c>
      <c r="BF44" s="267">
        <f>TIC!S47</f>
        <v>0</v>
      </c>
      <c r="BG44" s="267">
        <f t="shared" si="10"/>
        <v>0</v>
      </c>
      <c r="BH44" s="262">
        <f>A44</f>
        <v>34</v>
      </c>
      <c r="BI44" s="263" t="str">
        <f t="shared" si="11"/>
        <v>NÃO TRANSITA</v>
      </c>
      <c r="BJ44" s="263"/>
      <c r="BK44" s="263"/>
      <c r="BL44" s="35">
        <v>34</v>
      </c>
      <c r="BM44" s="30" t="str">
        <f>+D44</f>
        <v>M</v>
      </c>
      <c r="BN44" s="31">
        <f>I44</f>
        <v>0</v>
      </c>
      <c r="BO44" s="31">
        <f>N44</f>
        <v>0</v>
      </c>
      <c r="BP44" s="31">
        <f>S44</f>
        <v>0</v>
      </c>
      <c r="BQ44" s="31">
        <f>X44</f>
        <v>0</v>
      </c>
      <c r="BR44" s="31">
        <f>AC44</f>
        <v>0</v>
      </c>
      <c r="BS44" s="31">
        <f>AH44</f>
        <v>0</v>
      </c>
      <c r="BT44" s="31">
        <f>AM44</f>
        <v>0</v>
      </c>
      <c r="BU44" s="31">
        <f>AR44</f>
        <v>0</v>
      </c>
      <c r="BV44" s="31">
        <f>+AW44</f>
        <v>0</v>
      </c>
      <c r="BW44" s="31">
        <f>+BB44</f>
        <v>0</v>
      </c>
      <c r="BX44" s="31">
        <f>+BG44</f>
        <v>0</v>
      </c>
      <c r="BY44" s="32">
        <f>COUNTIF(BN44:BX44,"&lt;9,5")</f>
        <v>11</v>
      </c>
    </row>
    <row r="45" spans="1:77" ht="18" customHeight="1" thickBot="1">
      <c r="A45" s="33">
        <v>35</v>
      </c>
      <c r="B45" s="25">
        <f>LISTA!B42</f>
        <v>77065</v>
      </c>
      <c r="C45" s="26" t="str">
        <f>LISTA!C42</f>
        <v>MOÍSES SEME JOSÉ</v>
      </c>
      <c r="D45" s="27" t="str">
        <f>LISTA!D42</f>
        <v>M</v>
      </c>
      <c r="E45" s="34"/>
      <c r="F45" s="34"/>
      <c r="G45" s="267">
        <f>LP!R48</f>
        <v>0</v>
      </c>
      <c r="H45" s="267">
        <f>LP!S48</f>
        <v>0</v>
      </c>
      <c r="I45" s="267">
        <f t="shared" si="0"/>
        <v>0</v>
      </c>
      <c r="J45" s="267"/>
      <c r="K45" s="267"/>
      <c r="L45" s="267">
        <f>ING!R48</f>
        <v>0</v>
      </c>
      <c r="M45" s="267">
        <f>ING!S48</f>
        <v>0</v>
      </c>
      <c r="N45" s="267">
        <f t="shared" si="1"/>
        <v>0</v>
      </c>
      <c r="O45" s="267"/>
      <c r="P45" s="267"/>
      <c r="Q45" s="267">
        <f>FAI!R48</f>
        <v>0</v>
      </c>
      <c r="R45" s="267">
        <f>FAI!S48</f>
        <v>0</v>
      </c>
      <c r="S45" s="267">
        <f t="shared" si="2"/>
        <v>0</v>
      </c>
      <c r="T45" s="267"/>
      <c r="U45" s="267"/>
      <c r="V45" s="267">
        <f>'ED. FISICA'!R48</f>
        <v>0</v>
      </c>
      <c r="W45" s="267">
        <f>'ED. FISICA'!S48</f>
        <v>0</v>
      </c>
      <c r="X45" s="267">
        <f t="shared" si="3"/>
        <v>0</v>
      </c>
      <c r="Y45" s="267"/>
      <c r="Z45" s="267"/>
      <c r="AA45" s="267">
        <f>MAT!R48</f>
        <v>0</v>
      </c>
      <c r="AB45" s="267">
        <f>MAT!S48</f>
        <v>0</v>
      </c>
      <c r="AC45" s="267">
        <f t="shared" si="4"/>
        <v>0</v>
      </c>
      <c r="AD45" s="267"/>
      <c r="AE45" s="267"/>
      <c r="AF45" s="267">
        <f>QUI!R48</f>
        <v>0</v>
      </c>
      <c r="AG45" s="267">
        <f>QUI!S48</f>
        <v>0</v>
      </c>
      <c r="AH45" s="267">
        <f t="shared" si="5"/>
        <v>0</v>
      </c>
      <c r="AI45" s="267"/>
      <c r="AJ45" s="267"/>
      <c r="AK45" s="267">
        <f>FIS!R48</f>
        <v>0</v>
      </c>
      <c r="AL45" s="267">
        <f>FIS!S48</f>
        <v>0</v>
      </c>
      <c r="AM45" s="267">
        <f t="shared" si="6"/>
        <v>0</v>
      </c>
      <c r="AN45" s="267"/>
      <c r="AO45" s="267"/>
      <c r="AP45" s="267">
        <f>OGI!R48</f>
        <v>0</v>
      </c>
      <c r="AQ45" s="267">
        <f>OGI!S48</f>
        <v>0</v>
      </c>
      <c r="AR45" s="267">
        <f t="shared" si="7"/>
        <v>0</v>
      </c>
      <c r="AS45" s="267"/>
      <c r="AT45" s="267"/>
      <c r="AU45" s="267">
        <f>TLP!R48</f>
        <v>0</v>
      </c>
      <c r="AV45" s="267">
        <f>TLP!S48</f>
        <v>0</v>
      </c>
      <c r="AW45" s="267">
        <f t="shared" si="8"/>
        <v>0</v>
      </c>
      <c r="AX45" s="267"/>
      <c r="AY45" s="267"/>
      <c r="AZ45" s="267">
        <f>SEAC!R48</f>
        <v>0</v>
      </c>
      <c r="BA45" s="267">
        <f>SEAC!S48</f>
        <v>0</v>
      </c>
      <c r="BB45" s="267">
        <f t="shared" si="9"/>
        <v>0</v>
      </c>
      <c r="BC45" s="267"/>
      <c r="BD45" s="267"/>
      <c r="BE45" s="267">
        <f>TIC!R48</f>
        <v>0</v>
      </c>
      <c r="BF45" s="267">
        <f>TIC!S48</f>
        <v>0</v>
      </c>
      <c r="BG45" s="267">
        <f t="shared" si="10"/>
        <v>0</v>
      </c>
      <c r="BH45" s="262">
        <f>A45</f>
        <v>35</v>
      </c>
      <c r="BI45" s="263" t="str">
        <f t="shared" si="11"/>
        <v>NÃO TRANSITA</v>
      </c>
      <c r="BJ45" s="263"/>
      <c r="BK45" s="263"/>
      <c r="BL45" s="35">
        <v>35</v>
      </c>
      <c r="BM45" s="30" t="str">
        <f>+D45</f>
        <v>M</v>
      </c>
      <c r="BN45" s="31">
        <f>I45</f>
        <v>0</v>
      </c>
      <c r="BO45" s="31">
        <f>N45</f>
        <v>0</v>
      </c>
      <c r="BP45" s="31">
        <f>S45</f>
        <v>0</v>
      </c>
      <c r="BQ45" s="31">
        <f>X45</f>
        <v>0</v>
      </c>
      <c r="BR45" s="31">
        <f>AC45</f>
        <v>0</v>
      </c>
      <c r="BS45" s="31">
        <f>AH45</f>
        <v>0</v>
      </c>
      <c r="BT45" s="31">
        <f>AM45</f>
        <v>0</v>
      </c>
      <c r="BU45" s="31">
        <f>AR45</f>
        <v>0</v>
      </c>
      <c r="BV45" s="31">
        <f>+AW45</f>
        <v>0</v>
      </c>
      <c r="BW45" s="31">
        <f>+BB45</f>
        <v>0</v>
      </c>
      <c r="BX45" s="31">
        <f>+BG45</f>
        <v>0</v>
      </c>
      <c r="BY45" s="32">
        <f>COUNTIF(BN45:BX45,"&lt;9,5")</f>
        <v>11</v>
      </c>
    </row>
    <row r="46" spans="1:77" ht="18" customHeight="1" thickBot="1">
      <c r="A46" s="33">
        <v>36</v>
      </c>
      <c r="B46" s="25">
        <f>LISTA!B43</f>
        <v>77066</v>
      </c>
      <c r="C46" s="26" t="str">
        <f>LISTA!C43</f>
        <v>NZINGA EDUARDO FRANCISCO NSALAMBI</v>
      </c>
      <c r="D46" s="27" t="str">
        <f>LISTA!D43</f>
        <v>M</v>
      </c>
      <c r="E46" s="34"/>
      <c r="F46" s="34"/>
      <c r="G46" s="267">
        <f>LP!R49</f>
        <v>0</v>
      </c>
      <c r="H46" s="267">
        <f>LP!S49</f>
        <v>0</v>
      </c>
      <c r="I46" s="267">
        <f t="shared" si="0"/>
        <v>0</v>
      </c>
      <c r="J46" s="267"/>
      <c r="K46" s="267"/>
      <c r="L46" s="267">
        <f>ING!R49</f>
        <v>0</v>
      </c>
      <c r="M46" s="267">
        <f>ING!S49</f>
        <v>0</v>
      </c>
      <c r="N46" s="267">
        <f t="shared" si="1"/>
        <v>0</v>
      </c>
      <c r="O46" s="267"/>
      <c r="P46" s="267"/>
      <c r="Q46" s="267">
        <f>FAI!R49</f>
        <v>0</v>
      </c>
      <c r="R46" s="267">
        <f>FAI!S49</f>
        <v>0</v>
      </c>
      <c r="S46" s="267">
        <f t="shared" si="2"/>
        <v>0</v>
      </c>
      <c r="T46" s="267"/>
      <c r="U46" s="267"/>
      <c r="V46" s="267">
        <f>'ED. FISICA'!R49</f>
        <v>0</v>
      </c>
      <c r="W46" s="267">
        <f>'ED. FISICA'!S49</f>
        <v>0</v>
      </c>
      <c r="X46" s="267">
        <f t="shared" si="3"/>
        <v>0</v>
      </c>
      <c r="Y46" s="267"/>
      <c r="Z46" s="267"/>
      <c r="AA46" s="267">
        <f>MAT!R49</f>
        <v>0</v>
      </c>
      <c r="AB46" s="267">
        <f>MAT!S49</f>
        <v>0</v>
      </c>
      <c r="AC46" s="267">
        <f t="shared" si="4"/>
        <v>0</v>
      </c>
      <c r="AD46" s="267"/>
      <c r="AE46" s="267"/>
      <c r="AF46" s="267">
        <f>QUI!R49</f>
        <v>0</v>
      </c>
      <c r="AG46" s="267">
        <f>QUI!S49</f>
        <v>0</v>
      </c>
      <c r="AH46" s="267">
        <f t="shared" si="5"/>
        <v>0</v>
      </c>
      <c r="AI46" s="267"/>
      <c r="AJ46" s="267"/>
      <c r="AK46" s="267">
        <f>FIS!R49</f>
        <v>0</v>
      </c>
      <c r="AL46" s="267">
        <f>FIS!S49</f>
        <v>0</v>
      </c>
      <c r="AM46" s="267">
        <f t="shared" si="6"/>
        <v>0</v>
      </c>
      <c r="AN46" s="267"/>
      <c r="AO46" s="267"/>
      <c r="AP46" s="267">
        <f>OGI!R49</f>
        <v>0</v>
      </c>
      <c r="AQ46" s="267">
        <f>OGI!S49</f>
        <v>0</v>
      </c>
      <c r="AR46" s="267">
        <f t="shared" si="7"/>
        <v>0</v>
      </c>
      <c r="AS46" s="267"/>
      <c r="AT46" s="267"/>
      <c r="AU46" s="267">
        <f>TLP!R49</f>
        <v>0</v>
      </c>
      <c r="AV46" s="267">
        <f>TLP!S49</f>
        <v>0</v>
      </c>
      <c r="AW46" s="267">
        <f t="shared" si="8"/>
        <v>0</v>
      </c>
      <c r="AX46" s="267"/>
      <c r="AY46" s="267"/>
      <c r="AZ46" s="267">
        <f>SEAC!R49</f>
        <v>0</v>
      </c>
      <c r="BA46" s="267">
        <f>SEAC!S49</f>
        <v>0</v>
      </c>
      <c r="BB46" s="267">
        <f t="shared" si="9"/>
        <v>0</v>
      </c>
      <c r="BC46" s="267"/>
      <c r="BD46" s="267"/>
      <c r="BE46" s="267">
        <f>TIC!R49</f>
        <v>0</v>
      </c>
      <c r="BF46" s="267">
        <f>TIC!S49</f>
        <v>0</v>
      </c>
      <c r="BG46" s="267">
        <f t="shared" si="10"/>
        <v>0</v>
      </c>
      <c r="BH46" s="262">
        <f>A46</f>
        <v>36</v>
      </c>
      <c r="BI46" s="263" t="str">
        <f t="shared" si="11"/>
        <v>NÃO TRANSITA</v>
      </c>
      <c r="BJ46" s="263"/>
      <c r="BK46" s="263"/>
      <c r="BL46" s="35">
        <v>36</v>
      </c>
      <c r="BM46" s="30" t="str">
        <f>+D46</f>
        <v>M</v>
      </c>
      <c r="BN46" s="31">
        <f>I46</f>
        <v>0</v>
      </c>
      <c r="BO46" s="31">
        <f>N46</f>
        <v>0</v>
      </c>
      <c r="BP46" s="31">
        <f>S46</f>
        <v>0</v>
      </c>
      <c r="BQ46" s="31">
        <f>X46</f>
        <v>0</v>
      </c>
      <c r="BR46" s="31">
        <f>AC46</f>
        <v>0</v>
      </c>
      <c r="BS46" s="31">
        <f>AH46</f>
        <v>0</v>
      </c>
      <c r="BT46" s="31">
        <f>AM46</f>
        <v>0</v>
      </c>
      <c r="BU46" s="31">
        <f>AR46</f>
        <v>0</v>
      </c>
      <c r="BV46" s="31">
        <f>+AW46</f>
        <v>0</v>
      </c>
      <c r="BW46" s="31">
        <f>+BB46</f>
        <v>0</v>
      </c>
      <c r="BX46" s="31">
        <f>+BG46</f>
        <v>0</v>
      </c>
      <c r="BY46" s="32">
        <f>COUNTIF(BN46:BX46,"&lt;9,5")</f>
        <v>11</v>
      </c>
    </row>
    <row r="47" spans="1:77" ht="18" customHeight="1" thickBot="1">
      <c r="A47" s="33">
        <v>37</v>
      </c>
      <c r="B47" s="25">
        <f>LISTA!B44</f>
        <v>77067</v>
      </c>
      <c r="C47" s="26" t="str">
        <f>LISTA!C44</f>
        <v>PEDRO ALEXANDRE DOMINGOS SERAFIM</v>
      </c>
      <c r="D47" s="27" t="str">
        <f>LISTA!D44</f>
        <v>M</v>
      </c>
      <c r="E47" s="34"/>
      <c r="F47" s="34"/>
      <c r="G47" s="267">
        <f>LP!R50</f>
        <v>0</v>
      </c>
      <c r="H47" s="267">
        <f>LP!S50</f>
        <v>0</v>
      </c>
      <c r="I47" s="267">
        <f t="shared" si="0"/>
        <v>0</v>
      </c>
      <c r="J47" s="267"/>
      <c r="K47" s="267"/>
      <c r="L47" s="267">
        <f>ING!R50</f>
        <v>0</v>
      </c>
      <c r="M47" s="267">
        <f>ING!S50</f>
        <v>0</v>
      </c>
      <c r="N47" s="267">
        <f t="shared" si="1"/>
        <v>0</v>
      </c>
      <c r="O47" s="267"/>
      <c r="P47" s="267"/>
      <c r="Q47" s="267">
        <f>FAI!R50</f>
        <v>0</v>
      </c>
      <c r="R47" s="267">
        <f>FAI!S50</f>
        <v>0</v>
      </c>
      <c r="S47" s="267">
        <f t="shared" si="2"/>
        <v>0</v>
      </c>
      <c r="T47" s="267"/>
      <c r="U47" s="267"/>
      <c r="V47" s="267">
        <f>'ED. FISICA'!R50</f>
        <v>0</v>
      </c>
      <c r="W47" s="267">
        <f>'ED. FISICA'!S50</f>
        <v>0</v>
      </c>
      <c r="X47" s="267">
        <f t="shared" si="3"/>
        <v>0</v>
      </c>
      <c r="Y47" s="267"/>
      <c r="Z47" s="267"/>
      <c r="AA47" s="267">
        <f>MAT!R50</f>
        <v>0</v>
      </c>
      <c r="AB47" s="267">
        <f>MAT!S50</f>
        <v>0</v>
      </c>
      <c r="AC47" s="267">
        <f t="shared" si="4"/>
        <v>0</v>
      </c>
      <c r="AD47" s="267"/>
      <c r="AE47" s="267"/>
      <c r="AF47" s="267">
        <f>QUI!R50</f>
        <v>0</v>
      </c>
      <c r="AG47" s="267">
        <f>QUI!S50</f>
        <v>0</v>
      </c>
      <c r="AH47" s="267">
        <f t="shared" si="5"/>
        <v>0</v>
      </c>
      <c r="AI47" s="267"/>
      <c r="AJ47" s="267"/>
      <c r="AK47" s="267">
        <f>FIS!R50</f>
        <v>0</v>
      </c>
      <c r="AL47" s="267">
        <f>FIS!S50</f>
        <v>0</v>
      </c>
      <c r="AM47" s="267">
        <f t="shared" si="6"/>
        <v>0</v>
      </c>
      <c r="AN47" s="267"/>
      <c r="AO47" s="267"/>
      <c r="AP47" s="267">
        <f>OGI!R50</f>
        <v>0</v>
      </c>
      <c r="AQ47" s="267">
        <f>OGI!S50</f>
        <v>0</v>
      </c>
      <c r="AR47" s="267">
        <f t="shared" si="7"/>
        <v>0</v>
      </c>
      <c r="AS47" s="267"/>
      <c r="AT47" s="267"/>
      <c r="AU47" s="267">
        <f>TLP!R50</f>
        <v>0</v>
      </c>
      <c r="AV47" s="267">
        <f>TLP!S50</f>
        <v>0</v>
      </c>
      <c r="AW47" s="267">
        <f t="shared" si="8"/>
        <v>0</v>
      </c>
      <c r="AX47" s="267"/>
      <c r="AY47" s="267"/>
      <c r="AZ47" s="267">
        <f>SEAC!R50</f>
        <v>0</v>
      </c>
      <c r="BA47" s="267">
        <f>SEAC!S50</f>
        <v>0</v>
      </c>
      <c r="BB47" s="267">
        <f t="shared" si="9"/>
        <v>0</v>
      </c>
      <c r="BC47" s="267"/>
      <c r="BD47" s="267"/>
      <c r="BE47" s="267">
        <f>TIC!R50</f>
        <v>0</v>
      </c>
      <c r="BF47" s="267">
        <f>TIC!S50</f>
        <v>0</v>
      </c>
      <c r="BG47" s="267">
        <f t="shared" si="10"/>
        <v>0</v>
      </c>
      <c r="BH47" s="262">
        <f>A47</f>
        <v>37</v>
      </c>
      <c r="BI47" s="263" t="str">
        <f t="shared" si="11"/>
        <v>NÃO TRANSITA</v>
      </c>
      <c r="BJ47" s="263"/>
      <c r="BK47" s="263"/>
      <c r="BL47" s="35">
        <v>37</v>
      </c>
      <c r="BM47" s="30" t="str">
        <f>+D47</f>
        <v>M</v>
      </c>
      <c r="BN47" s="31">
        <f>I47</f>
        <v>0</v>
      </c>
      <c r="BO47" s="31">
        <f>N47</f>
        <v>0</v>
      </c>
      <c r="BP47" s="31">
        <f>S47</f>
        <v>0</v>
      </c>
      <c r="BQ47" s="31">
        <f>X47</f>
        <v>0</v>
      </c>
      <c r="BR47" s="31">
        <f>AC47</f>
        <v>0</v>
      </c>
      <c r="BS47" s="31">
        <f>AH47</f>
        <v>0</v>
      </c>
      <c r="BT47" s="31">
        <f>AM47</f>
        <v>0</v>
      </c>
      <c r="BU47" s="31">
        <f>AR47</f>
        <v>0</v>
      </c>
      <c r="BV47" s="31">
        <f>+AW47</f>
        <v>0</v>
      </c>
      <c r="BW47" s="31">
        <f>+BB47</f>
        <v>0</v>
      </c>
      <c r="BX47" s="31">
        <f>+BG47</f>
        <v>0</v>
      </c>
      <c r="BY47" s="32">
        <f>COUNTIF(BN47:BX47,"&lt;9,5")</f>
        <v>11</v>
      </c>
    </row>
    <row r="48" spans="1:77" ht="18" customHeight="1" thickBot="1">
      <c r="A48" s="33">
        <v>38</v>
      </c>
      <c r="B48" s="25">
        <f>LISTA!B45</f>
        <v>77068</v>
      </c>
      <c r="C48" s="26" t="str">
        <f>LISTA!C45</f>
        <v>PLÁCIDO NELSON LOURENÇO PAULO</v>
      </c>
      <c r="D48" s="27" t="str">
        <f>LISTA!D45</f>
        <v>M</v>
      </c>
      <c r="E48" s="34"/>
      <c r="F48" s="34"/>
      <c r="G48" s="267">
        <f>LP!R51</f>
        <v>0</v>
      </c>
      <c r="H48" s="267">
        <f>LP!S51</f>
        <v>0</v>
      </c>
      <c r="I48" s="267">
        <f t="shared" si="0"/>
        <v>0</v>
      </c>
      <c r="J48" s="267"/>
      <c r="K48" s="267"/>
      <c r="L48" s="267">
        <f>ING!R51</f>
        <v>0</v>
      </c>
      <c r="M48" s="267">
        <f>ING!S51</f>
        <v>0</v>
      </c>
      <c r="N48" s="267">
        <f t="shared" si="1"/>
        <v>0</v>
      </c>
      <c r="O48" s="267"/>
      <c r="P48" s="267"/>
      <c r="Q48" s="267">
        <f>FAI!R51</f>
        <v>0</v>
      </c>
      <c r="R48" s="267">
        <f>FAI!S51</f>
        <v>0</v>
      </c>
      <c r="S48" s="267">
        <f t="shared" si="2"/>
        <v>0</v>
      </c>
      <c r="T48" s="267"/>
      <c r="U48" s="267"/>
      <c r="V48" s="267">
        <f>'ED. FISICA'!R51</f>
        <v>0</v>
      </c>
      <c r="W48" s="267">
        <f>'ED. FISICA'!S51</f>
        <v>0</v>
      </c>
      <c r="X48" s="267">
        <f t="shared" si="3"/>
        <v>0</v>
      </c>
      <c r="Y48" s="267"/>
      <c r="Z48" s="267"/>
      <c r="AA48" s="267">
        <f>MAT!R51</f>
        <v>0</v>
      </c>
      <c r="AB48" s="267">
        <f>MAT!S51</f>
        <v>0</v>
      </c>
      <c r="AC48" s="267">
        <f t="shared" si="4"/>
        <v>0</v>
      </c>
      <c r="AD48" s="267"/>
      <c r="AE48" s="267"/>
      <c r="AF48" s="267">
        <f>QUI!R51</f>
        <v>0</v>
      </c>
      <c r="AG48" s="267">
        <f>QUI!S51</f>
        <v>0</v>
      </c>
      <c r="AH48" s="267">
        <f t="shared" si="5"/>
        <v>0</v>
      </c>
      <c r="AI48" s="267"/>
      <c r="AJ48" s="267"/>
      <c r="AK48" s="267">
        <f>FIS!R51</f>
        <v>0</v>
      </c>
      <c r="AL48" s="267">
        <f>FIS!S51</f>
        <v>0</v>
      </c>
      <c r="AM48" s="267">
        <f t="shared" si="6"/>
        <v>0</v>
      </c>
      <c r="AN48" s="267"/>
      <c r="AO48" s="267"/>
      <c r="AP48" s="267">
        <f>OGI!R51</f>
        <v>0</v>
      </c>
      <c r="AQ48" s="267">
        <f>OGI!S51</f>
        <v>0</v>
      </c>
      <c r="AR48" s="267">
        <f t="shared" si="7"/>
        <v>0</v>
      </c>
      <c r="AS48" s="267"/>
      <c r="AT48" s="267"/>
      <c r="AU48" s="267">
        <f>TLP!R51</f>
        <v>0</v>
      </c>
      <c r="AV48" s="267">
        <f>TLP!S51</f>
        <v>0</v>
      </c>
      <c r="AW48" s="267">
        <f t="shared" si="8"/>
        <v>0</v>
      </c>
      <c r="AX48" s="267"/>
      <c r="AY48" s="267"/>
      <c r="AZ48" s="267">
        <f>SEAC!R51</f>
        <v>0</v>
      </c>
      <c r="BA48" s="267">
        <f>SEAC!S51</f>
        <v>0</v>
      </c>
      <c r="BB48" s="267">
        <f t="shared" si="9"/>
        <v>0</v>
      </c>
      <c r="BC48" s="267"/>
      <c r="BD48" s="267"/>
      <c r="BE48" s="267">
        <f>TIC!R51</f>
        <v>0</v>
      </c>
      <c r="BF48" s="267">
        <f>TIC!S51</f>
        <v>0</v>
      </c>
      <c r="BG48" s="267">
        <f t="shared" si="10"/>
        <v>0</v>
      </c>
      <c r="BH48" s="262">
        <f>A48</f>
        <v>38</v>
      </c>
      <c r="BI48" s="263" t="str">
        <f t="shared" si="11"/>
        <v>NÃO TRANSITA</v>
      </c>
      <c r="BJ48" s="263"/>
      <c r="BK48" s="263"/>
      <c r="BL48" s="35">
        <v>38</v>
      </c>
      <c r="BM48" s="30" t="str">
        <f>+D48</f>
        <v>M</v>
      </c>
      <c r="BN48" s="31">
        <f>I48</f>
        <v>0</v>
      </c>
      <c r="BO48" s="31">
        <f>N48</f>
        <v>0</v>
      </c>
      <c r="BP48" s="31">
        <f>S48</f>
        <v>0</v>
      </c>
      <c r="BQ48" s="31">
        <f>X48</f>
        <v>0</v>
      </c>
      <c r="BR48" s="31">
        <f>AC48</f>
        <v>0</v>
      </c>
      <c r="BS48" s="31">
        <f>AH48</f>
        <v>0</v>
      </c>
      <c r="BT48" s="31">
        <f>AM48</f>
        <v>0</v>
      </c>
      <c r="BU48" s="31">
        <f>AR48</f>
        <v>0</v>
      </c>
      <c r="BV48" s="31">
        <f>+AW48</f>
        <v>0</v>
      </c>
      <c r="BW48" s="31">
        <f>+BB48</f>
        <v>0</v>
      </c>
      <c r="BX48" s="31">
        <f>+BG48</f>
        <v>0</v>
      </c>
      <c r="BY48" s="32">
        <f>COUNTIF(BN48:BX48,"&lt;9,5")</f>
        <v>11</v>
      </c>
    </row>
    <row r="49" spans="1:77" ht="18" customHeight="1" thickBot="1">
      <c r="A49" s="33">
        <v>39</v>
      </c>
      <c r="B49" s="25">
        <f>LISTA!B46</f>
        <v>77069</v>
      </c>
      <c r="C49" s="26" t="str">
        <f>LISTA!C46</f>
        <v>RAQUEL MPEMBA ANTÓNIO CAMBANI</v>
      </c>
      <c r="D49" s="27" t="str">
        <f>LISTA!D46</f>
        <v>F</v>
      </c>
      <c r="E49" s="34"/>
      <c r="F49" s="34"/>
      <c r="G49" s="267">
        <f>LP!R52</f>
        <v>0</v>
      </c>
      <c r="H49" s="267">
        <f>LP!S52</f>
        <v>0</v>
      </c>
      <c r="I49" s="267">
        <f t="shared" si="0"/>
        <v>0</v>
      </c>
      <c r="J49" s="267"/>
      <c r="K49" s="267"/>
      <c r="L49" s="267">
        <f>ING!R52</f>
        <v>0</v>
      </c>
      <c r="M49" s="267">
        <f>ING!S52</f>
        <v>0</v>
      </c>
      <c r="N49" s="267">
        <f t="shared" si="1"/>
        <v>0</v>
      </c>
      <c r="O49" s="267"/>
      <c r="P49" s="267"/>
      <c r="Q49" s="267">
        <f>FAI!R52</f>
        <v>0</v>
      </c>
      <c r="R49" s="267">
        <f>FAI!S52</f>
        <v>0</v>
      </c>
      <c r="S49" s="267">
        <f t="shared" si="2"/>
        <v>0</v>
      </c>
      <c r="T49" s="267"/>
      <c r="U49" s="267"/>
      <c r="V49" s="267">
        <f>'ED. FISICA'!R52</f>
        <v>0</v>
      </c>
      <c r="W49" s="267">
        <f>'ED. FISICA'!S52</f>
        <v>0</v>
      </c>
      <c r="X49" s="267">
        <f t="shared" si="3"/>
        <v>0</v>
      </c>
      <c r="Y49" s="267"/>
      <c r="Z49" s="267"/>
      <c r="AA49" s="267">
        <f>MAT!R52</f>
        <v>0</v>
      </c>
      <c r="AB49" s="267">
        <f>MAT!S52</f>
        <v>0</v>
      </c>
      <c r="AC49" s="267">
        <f t="shared" si="4"/>
        <v>0</v>
      </c>
      <c r="AD49" s="267"/>
      <c r="AE49" s="267"/>
      <c r="AF49" s="267">
        <f>QUI!R52</f>
        <v>0</v>
      </c>
      <c r="AG49" s="267">
        <f>QUI!S52</f>
        <v>0</v>
      </c>
      <c r="AH49" s="267">
        <f t="shared" si="5"/>
        <v>0</v>
      </c>
      <c r="AI49" s="267"/>
      <c r="AJ49" s="267"/>
      <c r="AK49" s="267">
        <f>FIS!R52</f>
        <v>0</v>
      </c>
      <c r="AL49" s="267">
        <f>FIS!S52</f>
        <v>0</v>
      </c>
      <c r="AM49" s="267">
        <f t="shared" si="6"/>
        <v>0</v>
      </c>
      <c r="AN49" s="267"/>
      <c r="AO49" s="267"/>
      <c r="AP49" s="267">
        <f>OGI!R52</f>
        <v>0</v>
      </c>
      <c r="AQ49" s="267">
        <f>OGI!S52</f>
        <v>0</v>
      </c>
      <c r="AR49" s="267">
        <f t="shared" si="7"/>
        <v>0</v>
      </c>
      <c r="AS49" s="267"/>
      <c r="AT49" s="267"/>
      <c r="AU49" s="267">
        <f>TLP!R52</f>
        <v>0</v>
      </c>
      <c r="AV49" s="267">
        <f>TLP!S52</f>
        <v>0</v>
      </c>
      <c r="AW49" s="267">
        <f t="shared" si="8"/>
        <v>0</v>
      </c>
      <c r="AX49" s="267"/>
      <c r="AY49" s="267"/>
      <c r="AZ49" s="267">
        <f>SEAC!R52</f>
        <v>0</v>
      </c>
      <c r="BA49" s="267">
        <f>SEAC!S52</f>
        <v>0</v>
      </c>
      <c r="BB49" s="267">
        <f t="shared" si="9"/>
        <v>0</v>
      </c>
      <c r="BC49" s="267"/>
      <c r="BD49" s="267"/>
      <c r="BE49" s="267">
        <f>TIC!R52</f>
        <v>0</v>
      </c>
      <c r="BF49" s="267">
        <f>TIC!S52</f>
        <v>0</v>
      </c>
      <c r="BG49" s="267">
        <f t="shared" si="10"/>
        <v>0</v>
      </c>
      <c r="BH49" s="262">
        <f>A49</f>
        <v>39</v>
      </c>
      <c r="BI49" s="263" t="str">
        <f t="shared" si="11"/>
        <v>NÃO TRANSITA</v>
      </c>
      <c r="BJ49" s="263"/>
      <c r="BK49" s="263"/>
      <c r="BL49" s="35">
        <v>39</v>
      </c>
      <c r="BM49" s="30" t="str">
        <f>+D49</f>
        <v>F</v>
      </c>
      <c r="BN49" s="31">
        <f>I49</f>
        <v>0</v>
      </c>
      <c r="BO49" s="31">
        <f>N49</f>
        <v>0</v>
      </c>
      <c r="BP49" s="31">
        <f>S49</f>
        <v>0</v>
      </c>
      <c r="BQ49" s="31">
        <f>X49</f>
        <v>0</v>
      </c>
      <c r="BR49" s="31">
        <f>AC49</f>
        <v>0</v>
      </c>
      <c r="BS49" s="31">
        <f>AH49</f>
        <v>0</v>
      </c>
      <c r="BT49" s="31">
        <f>AM49</f>
        <v>0</v>
      </c>
      <c r="BU49" s="31">
        <f>AR49</f>
        <v>0</v>
      </c>
      <c r="BV49" s="31">
        <f>+AW49</f>
        <v>0</v>
      </c>
      <c r="BW49" s="31">
        <f>+BB49</f>
        <v>0</v>
      </c>
      <c r="BX49" s="31">
        <f>+BG49</f>
        <v>0</v>
      </c>
      <c r="BY49" s="32">
        <f>COUNTIF(BN49:BX49,"&lt;9,5")</f>
        <v>11</v>
      </c>
    </row>
    <row r="50" spans="1:77" ht="18" customHeight="1" thickBot="1">
      <c r="A50" s="33">
        <v>40</v>
      </c>
      <c r="B50" s="25">
        <f>LISTA!B47</f>
        <v>77070</v>
      </c>
      <c r="C50" s="26" t="str">
        <f>LISTA!C47</f>
        <v>ROMÁRIO FÁBIO JÚLIO SEBASTIÃO</v>
      </c>
      <c r="D50" s="27" t="str">
        <f>LISTA!D47</f>
        <v>M</v>
      </c>
      <c r="E50" s="34"/>
      <c r="F50" s="34"/>
      <c r="G50" s="267">
        <f>LP!R53</f>
        <v>0</v>
      </c>
      <c r="H50" s="267">
        <f>LP!S53</f>
        <v>0</v>
      </c>
      <c r="I50" s="267">
        <f t="shared" si="0"/>
        <v>0</v>
      </c>
      <c r="J50" s="267"/>
      <c r="K50" s="267"/>
      <c r="L50" s="267">
        <f>ING!R53</f>
        <v>0</v>
      </c>
      <c r="M50" s="267">
        <f>ING!S53</f>
        <v>0</v>
      </c>
      <c r="N50" s="267">
        <f t="shared" si="1"/>
        <v>0</v>
      </c>
      <c r="O50" s="267"/>
      <c r="P50" s="267"/>
      <c r="Q50" s="267">
        <f>FAI!R53</f>
        <v>0</v>
      </c>
      <c r="R50" s="267">
        <f>FAI!S53</f>
        <v>0</v>
      </c>
      <c r="S50" s="267">
        <f t="shared" si="2"/>
        <v>0</v>
      </c>
      <c r="T50" s="267"/>
      <c r="U50" s="267"/>
      <c r="V50" s="267">
        <f>'ED. FISICA'!R53</f>
        <v>0</v>
      </c>
      <c r="W50" s="267">
        <f>'ED. FISICA'!S53</f>
        <v>0</v>
      </c>
      <c r="X50" s="267">
        <f t="shared" si="3"/>
        <v>0</v>
      </c>
      <c r="Y50" s="267"/>
      <c r="Z50" s="267"/>
      <c r="AA50" s="267">
        <f>MAT!R53</f>
        <v>0</v>
      </c>
      <c r="AB50" s="267">
        <f>MAT!S53</f>
        <v>0</v>
      </c>
      <c r="AC50" s="267">
        <f t="shared" si="4"/>
        <v>0</v>
      </c>
      <c r="AD50" s="267"/>
      <c r="AE50" s="267"/>
      <c r="AF50" s="267">
        <f>QUI!R53</f>
        <v>0</v>
      </c>
      <c r="AG50" s="267">
        <f>QUI!S53</f>
        <v>0</v>
      </c>
      <c r="AH50" s="267">
        <f t="shared" si="5"/>
        <v>0</v>
      </c>
      <c r="AI50" s="267"/>
      <c r="AJ50" s="267"/>
      <c r="AK50" s="267">
        <f>FIS!R53</f>
        <v>0</v>
      </c>
      <c r="AL50" s="267">
        <f>FIS!S53</f>
        <v>0</v>
      </c>
      <c r="AM50" s="267">
        <f t="shared" si="6"/>
        <v>0</v>
      </c>
      <c r="AN50" s="267"/>
      <c r="AO50" s="267"/>
      <c r="AP50" s="267">
        <f>OGI!R53</f>
        <v>0</v>
      </c>
      <c r="AQ50" s="267">
        <f>OGI!S53</f>
        <v>0</v>
      </c>
      <c r="AR50" s="267">
        <f t="shared" si="7"/>
        <v>0</v>
      </c>
      <c r="AS50" s="267"/>
      <c r="AT50" s="267"/>
      <c r="AU50" s="267">
        <f>TLP!R53</f>
        <v>0</v>
      </c>
      <c r="AV50" s="267">
        <f>TLP!S53</f>
        <v>0</v>
      </c>
      <c r="AW50" s="267">
        <f t="shared" si="8"/>
        <v>0</v>
      </c>
      <c r="AX50" s="267"/>
      <c r="AY50" s="267"/>
      <c r="AZ50" s="267">
        <f>SEAC!R53</f>
        <v>0</v>
      </c>
      <c r="BA50" s="267">
        <f>SEAC!S53</f>
        <v>0</v>
      </c>
      <c r="BB50" s="267">
        <f t="shared" si="9"/>
        <v>0</v>
      </c>
      <c r="BC50" s="267"/>
      <c r="BD50" s="267"/>
      <c r="BE50" s="267">
        <f>TIC!R53</f>
        <v>0</v>
      </c>
      <c r="BF50" s="267">
        <f>TIC!S53</f>
        <v>0</v>
      </c>
      <c r="BG50" s="267">
        <f t="shared" si="10"/>
        <v>0</v>
      </c>
      <c r="BH50" s="262">
        <f>A50</f>
        <v>40</v>
      </c>
      <c r="BI50" s="263" t="str">
        <f t="shared" si="11"/>
        <v>NÃO TRANSITA</v>
      </c>
      <c r="BJ50" s="263"/>
      <c r="BK50" s="263"/>
      <c r="BL50" s="35">
        <v>40</v>
      </c>
      <c r="BM50" s="30" t="str">
        <f>+D50</f>
        <v>M</v>
      </c>
      <c r="BN50" s="31">
        <f>I50</f>
        <v>0</v>
      </c>
      <c r="BO50" s="31">
        <f>N50</f>
        <v>0</v>
      </c>
      <c r="BP50" s="31">
        <f>S50</f>
        <v>0</v>
      </c>
      <c r="BQ50" s="31">
        <f>X50</f>
        <v>0</v>
      </c>
      <c r="BR50" s="31">
        <f>AC50</f>
        <v>0</v>
      </c>
      <c r="BS50" s="31">
        <f>AH50</f>
        <v>0</v>
      </c>
      <c r="BT50" s="31">
        <f>AM50</f>
        <v>0</v>
      </c>
      <c r="BU50" s="31">
        <f>AR50</f>
        <v>0</v>
      </c>
      <c r="BV50" s="31">
        <f>+AW50</f>
        <v>0</v>
      </c>
      <c r="BW50" s="31">
        <f>+BB50</f>
        <v>0</v>
      </c>
      <c r="BX50" s="31">
        <f>+BG50</f>
        <v>0</v>
      </c>
      <c r="BY50" s="32">
        <f>COUNTIF(BN50:BX50,"&lt;9,5")</f>
        <v>11</v>
      </c>
    </row>
    <row r="51" spans="1:77" ht="18" customHeight="1" thickBot="1">
      <c r="A51" s="33">
        <v>41</v>
      </c>
      <c r="B51" s="25">
        <f>LISTA!B48</f>
        <v>77071</v>
      </c>
      <c r="C51" s="26" t="str">
        <f>LISTA!C48</f>
        <v>ROSSANA ILDA AGOSTINHO CANHANGO</v>
      </c>
      <c r="D51" s="27" t="str">
        <f>LISTA!D48</f>
        <v>F</v>
      </c>
      <c r="E51" s="34"/>
      <c r="F51" s="34"/>
      <c r="G51" s="267">
        <f>LP!R54</f>
        <v>0</v>
      </c>
      <c r="H51" s="267">
        <f>LP!S54</f>
        <v>0</v>
      </c>
      <c r="I51" s="267">
        <f t="shared" si="0"/>
        <v>0</v>
      </c>
      <c r="J51" s="267"/>
      <c r="K51" s="267"/>
      <c r="L51" s="267">
        <f>ING!R54</f>
        <v>0</v>
      </c>
      <c r="M51" s="267">
        <f>ING!S54</f>
        <v>0</v>
      </c>
      <c r="N51" s="267">
        <f t="shared" si="1"/>
        <v>0</v>
      </c>
      <c r="O51" s="267"/>
      <c r="P51" s="267"/>
      <c r="Q51" s="267">
        <f>FAI!R54</f>
        <v>0</v>
      </c>
      <c r="R51" s="267">
        <f>FAI!S54</f>
        <v>0</v>
      </c>
      <c r="S51" s="267">
        <f t="shared" si="2"/>
        <v>0</v>
      </c>
      <c r="T51" s="267"/>
      <c r="U51" s="267"/>
      <c r="V51" s="267">
        <f>'ED. FISICA'!R54</f>
        <v>0</v>
      </c>
      <c r="W51" s="267">
        <f>'ED. FISICA'!S54</f>
        <v>0</v>
      </c>
      <c r="X51" s="267">
        <f t="shared" si="3"/>
        <v>0</v>
      </c>
      <c r="Y51" s="267"/>
      <c r="Z51" s="267"/>
      <c r="AA51" s="267">
        <f>MAT!R54</f>
        <v>0</v>
      </c>
      <c r="AB51" s="267">
        <f>MAT!S54</f>
        <v>0</v>
      </c>
      <c r="AC51" s="267">
        <f t="shared" si="4"/>
        <v>0</v>
      </c>
      <c r="AD51" s="267"/>
      <c r="AE51" s="267"/>
      <c r="AF51" s="267">
        <f>QUI!R54</f>
        <v>0</v>
      </c>
      <c r="AG51" s="267">
        <f>QUI!S54</f>
        <v>0</v>
      </c>
      <c r="AH51" s="267">
        <f t="shared" si="5"/>
        <v>0</v>
      </c>
      <c r="AI51" s="267"/>
      <c r="AJ51" s="267"/>
      <c r="AK51" s="267">
        <f>FIS!R54</f>
        <v>0</v>
      </c>
      <c r="AL51" s="267">
        <f>FIS!S54</f>
        <v>0</v>
      </c>
      <c r="AM51" s="267">
        <f t="shared" si="6"/>
        <v>0</v>
      </c>
      <c r="AN51" s="267"/>
      <c r="AO51" s="267"/>
      <c r="AP51" s="267">
        <f>OGI!R54</f>
        <v>0</v>
      </c>
      <c r="AQ51" s="267">
        <f>OGI!S54</f>
        <v>0</v>
      </c>
      <c r="AR51" s="267">
        <f t="shared" si="7"/>
        <v>0</v>
      </c>
      <c r="AS51" s="267"/>
      <c r="AT51" s="267"/>
      <c r="AU51" s="267">
        <f>TLP!R54</f>
        <v>0</v>
      </c>
      <c r="AV51" s="267">
        <f>TLP!S54</f>
        <v>0</v>
      </c>
      <c r="AW51" s="267">
        <f t="shared" si="8"/>
        <v>0</v>
      </c>
      <c r="AX51" s="267"/>
      <c r="AY51" s="267"/>
      <c r="AZ51" s="267">
        <f>SEAC!R54</f>
        <v>0</v>
      </c>
      <c r="BA51" s="267">
        <f>SEAC!S54</f>
        <v>0</v>
      </c>
      <c r="BB51" s="267">
        <f t="shared" si="9"/>
        <v>0</v>
      </c>
      <c r="BC51" s="267"/>
      <c r="BD51" s="267"/>
      <c r="BE51" s="267">
        <f>TIC!R54</f>
        <v>0</v>
      </c>
      <c r="BF51" s="267">
        <f>TIC!S54</f>
        <v>0</v>
      </c>
      <c r="BG51" s="267">
        <f t="shared" si="10"/>
        <v>0</v>
      </c>
      <c r="BH51" s="262">
        <f>A51</f>
        <v>41</v>
      </c>
      <c r="BI51" s="263" t="str">
        <f t="shared" si="11"/>
        <v>NÃO TRANSITA</v>
      </c>
      <c r="BJ51" s="263"/>
      <c r="BK51" s="263"/>
      <c r="BL51" s="35">
        <v>41</v>
      </c>
      <c r="BM51" s="30" t="str">
        <f>+D51</f>
        <v>F</v>
      </c>
      <c r="BN51" s="31">
        <f>I51</f>
        <v>0</v>
      </c>
      <c r="BO51" s="31">
        <f>N51</f>
        <v>0</v>
      </c>
      <c r="BP51" s="31">
        <f>S51</f>
        <v>0</v>
      </c>
      <c r="BQ51" s="31">
        <f>X51</f>
        <v>0</v>
      </c>
      <c r="BR51" s="31">
        <f>AC51</f>
        <v>0</v>
      </c>
      <c r="BS51" s="31">
        <f>AH51</f>
        <v>0</v>
      </c>
      <c r="BT51" s="31">
        <f>AM51</f>
        <v>0</v>
      </c>
      <c r="BU51" s="31">
        <f>AR51</f>
        <v>0</v>
      </c>
      <c r="BV51" s="31">
        <f>+AW51</f>
        <v>0</v>
      </c>
      <c r="BW51" s="31">
        <f>+BB51</f>
        <v>0</v>
      </c>
      <c r="BX51" s="31">
        <f>+BG51</f>
        <v>0</v>
      </c>
      <c r="BY51" s="32">
        <f>COUNTIF(BN51:BX51,"&lt;9,5")</f>
        <v>11</v>
      </c>
    </row>
    <row r="52" spans="1:77" ht="18" customHeight="1" thickBot="1">
      <c r="A52" s="33">
        <v>42</v>
      </c>
      <c r="B52" s="25">
        <f>LISTA!B49</f>
        <v>77072</v>
      </c>
      <c r="C52" s="26" t="str">
        <f>LISTA!C49</f>
        <v>SAMIRA URIANA MAGALHÃES</v>
      </c>
      <c r="D52" s="27" t="str">
        <f>LISTA!D49</f>
        <v>F</v>
      </c>
      <c r="E52" s="34"/>
      <c r="F52" s="34"/>
      <c r="G52" s="267">
        <f>LP!R55</f>
        <v>0</v>
      </c>
      <c r="H52" s="267">
        <f>LP!S55</f>
        <v>0</v>
      </c>
      <c r="I52" s="267">
        <f t="shared" si="0"/>
        <v>0</v>
      </c>
      <c r="J52" s="267"/>
      <c r="K52" s="267"/>
      <c r="L52" s="267">
        <f>ING!R55</f>
        <v>0</v>
      </c>
      <c r="M52" s="267">
        <f>ING!S55</f>
        <v>0</v>
      </c>
      <c r="N52" s="267">
        <f t="shared" si="1"/>
        <v>0</v>
      </c>
      <c r="O52" s="267"/>
      <c r="P52" s="267"/>
      <c r="Q52" s="267">
        <f>FAI!R55</f>
        <v>0</v>
      </c>
      <c r="R52" s="267">
        <f>FAI!S55</f>
        <v>0</v>
      </c>
      <c r="S52" s="267">
        <f t="shared" si="2"/>
        <v>0</v>
      </c>
      <c r="T52" s="267"/>
      <c r="U52" s="267"/>
      <c r="V52" s="267">
        <f>'ED. FISICA'!R55</f>
        <v>0</v>
      </c>
      <c r="W52" s="267">
        <f>'ED. FISICA'!S55</f>
        <v>0</v>
      </c>
      <c r="X52" s="267">
        <f t="shared" si="3"/>
        <v>0</v>
      </c>
      <c r="Y52" s="267"/>
      <c r="Z52" s="267"/>
      <c r="AA52" s="267">
        <f>MAT!R55</f>
        <v>0</v>
      </c>
      <c r="AB52" s="267">
        <f>MAT!S55</f>
        <v>0</v>
      </c>
      <c r="AC52" s="267">
        <f t="shared" si="4"/>
        <v>0</v>
      </c>
      <c r="AD52" s="267"/>
      <c r="AE52" s="267"/>
      <c r="AF52" s="267">
        <f>QUI!R55</f>
        <v>0</v>
      </c>
      <c r="AG52" s="267">
        <f>QUI!S55</f>
        <v>0</v>
      </c>
      <c r="AH52" s="267">
        <f t="shared" si="5"/>
        <v>0</v>
      </c>
      <c r="AI52" s="267"/>
      <c r="AJ52" s="267"/>
      <c r="AK52" s="267">
        <f>FIS!R55</f>
        <v>0</v>
      </c>
      <c r="AL52" s="267">
        <f>FIS!S55</f>
        <v>0</v>
      </c>
      <c r="AM52" s="267">
        <f t="shared" si="6"/>
        <v>0</v>
      </c>
      <c r="AN52" s="267"/>
      <c r="AO52" s="267"/>
      <c r="AP52" s="267">
        <f>OGI!R55</f>
        <v>0</v>
      </c>
      <c r="AQ52" s="267">
        <f>OGI!S55</f>
        <v>0</v>
      </c>
      <c r="AR52" s="267">
        <f t="shared" si="7"/>
        <v>0</v>
      </c>
      <c r="AS52" s="267"/>
      <c r="AT52" s="267"/>
      <c r="AU52" s="267">
        <f>TLP!R55</f>
        <v>0</v>
      </c>
      <c r="AV52" s="267">
        <f>TLP!S55</f>
        <v>0</v>
      </c>
      <c r="AW52" s="267">
        <f t="shared" si="8"/>
        <v>0</v>
      </c>
      <c r="AX52" s="267"/>
      <c r="AY52" s="267"/>
      <c r="AZ52" s="267">
        <f>SEAC!R55</f>
        <v>0</v>
      </c>
      <c r="BA52" s="267">
        <f>SEAC!S55</f>
        <v>0</v>
      </c>
      <c r="BB52" s="267">
        <f t="shared" si="9"/>
        <v>0</v>
      </c>
      <c r="BC52" s="267"/>
      <c r="BD52" s="267"/>
      <c r="BE52" s="267">
        <f>TIC!R55</f>
        <v>0</v>
      </c>
      <c r="BF52" s="267">
        <f>TIC!S55</f>
        <v>0</v>
      </c>
      <c r="BG52" s="267">
        <f t="shared" si="10"/>
        <v>0</v>
      </c>
      <c r="BH52" s="262">
        <f>A52</f>
        <v>42</v>
      </c>
      <c r="BI52" s="263" t="str">
        <f t="shared" si="11"/>
        <v>NÃO TRANSITA</v>
      </c>
      <c r="BJ52" s="263"/>
      <c r="BK52" s="263"/>
      <c r="BL52" s="35">
        <v>42</v>
      </c>
      <c r="BM52" s="30" t="str">
        <f>+D52</f>
        <v>F</v>
      </c>
      <c r="BN52" s="31">
        <f>I52</f>
        <v>0</v>
      </c>
      <c r="BO52" s="31">
        <f>N52</f>
        <v>0</v>
      </c>
      <c r="BP52" s="31">
        <f>S52</f>
        <v>0</v>
      </c>
      <c r="BQ52" s="31">
        <f>X52</f>
        <v>0</v>
      </c>
      <c r="BR52" s="31">
        <f>AC52</f>
        <v>0</v>
      </c>
      <c r="BS52" s="31">
        <f>AH52</f>
        <v>0</v>
      </c>
      <c r="BT52" s="31">
        <f>AM52</f>
        <v>0</v>
      </c>
      <c r="BU52" s="31">
        <f>AR52</f>
        <v>0</v>
      </c>
      <c r="BV52" s="31">
        <f>+AW52</f>
        <v>0</v>
      </c>
      <c r="BW52" s="31">
        <f>+BB52</f>
        <v>0</v>
      </c>
      <c r="BX52" s="31">
        <f>+BG52</f>
        <v>0</v>
      </c>
      <c r="BY52" s="32">
        <f>COUNTIF(BN52:BX52,"&lt;9,5")</f>
        <v>11</v>
      </c>
    </row>
    <row r="53" spans="1:77" ht="18" customHeight="1" thickBot="1">
      <c r="A53" s="33">
        <v>43</v>
      </c>
      <c r="B53" s="25">
        <f>LISTA!B50</f>
        <v>77073</v>
      </c>
      <c r="C53" s="26" t="str">
        <f>LISTA!C50</f>
        <v>SAMUEL PINDULO KAKULO</v>
      </c>
      <c r="D53" s="27" t="str">
        <f>LISTA!D50</f>
        <v>M</v>
      </c>
      <c r="E53" s="34"/>
      <c r="F53" s="34"/>
      <c r="G53" s="267">
        <f>LP!R56</f>
        <v>0</v>
      </c>
      <c r="H53" s="267">
        <f>LP!S56</f>
        <v>0</v>
      </c>
      <c r="I53" s="267">
        <f t="shared" si="0"/>
        <v>0</v>
      </c>
      <c r="J53" s="267"/>
      <c r="K53" s="267"/>
      <c r="L53" s="267">
        <f>ING!R56</f>
        <v>0</v>
      </c>
      <c r="M53" s="267">
        <f>ING!S56</f>
        <v>0</v>
      </c>
      <c r="N53" s="267">
        <f t="shared" si="1"/>
        <v>0</v>
      </c>
      <c r="O53" s="267"/>
      <c r="P53" s="267"/>
      <c r="Q53" s="267">
        <f>FAI!R56</f>
        <v>0</v>
      </c>
      <c r="R53" s="267">
        <f>FAI!S56</f>
        <v>0</v>
      </c>
      <c r="S53" s="267">
        <f t="shared" si="2"/>
        <v>0</v>
      </c>
      <c r="T53" s="267"/>
      <c r="U53" s="267"/>
      <c r="V53" s="267">
        <f>'ED. FISICA'!R56</f>
        <v>0</v>
      </c>
      <c r="W53" s="267">
        <f>'ED. FISICA'!S56</f>
        <v>0</v>
      </c>
      <c r="X53" s="267">
        <f t="shared" si="3"/>
        <v>0</v>
      </c>
      <c r="Y53" s="267"/>
      <c r="Z53" s="267"/>
      <c r="AA53" s="267">
        <f>MAT!R56</f>
        <v>0</v>
      </c>
      <c r="AB53" s="267">
        <f>MAT!S56</f>
        <v>0</v>
      </c>
      <c r="AC53" s="267">
        <f t="shared" si="4"/>
        <v>0</v>
      </c>
      <c r="AD53" s="267"/>
      <c r="AE53" s="267"/>
      <c r="AF53" s="267">
        <f>QUI!R56</f>
        <v>0</v>
      </c>
      <c r="AG53" s="267">
        <f>QUI!S56</f>
        <v>0</v>
      </c>
      <c r="AH53" s="267">
        <f t="shared" si="5"/>
        <v>0</v>
      </c>
      <c r="AI53" s="267"/>
      <c r="AJ53" s="267"/>
      <c r="AK53" s="267">
        <f>FIS!R56</f>
        <v>0</v>
      </c>
      <c r="AL53" s="267">
        <f>FIS!S56</f>
        <v>0</v>
      </c>
      <c r="AM53" s="267">
        <f t="shared" si="6"/>
        <v>0</v>
      </c>
      <c r="AN53" s="267"/>
      <c r="AO53" s="267"/>
      <c r="AP53" s="267">
        <f>OGI!R56</f>
        <v>0</v>
      </c>
      <c r="AQ53" s="267">
        <f>OGI!S56</f>
        <v>0</v>
      </c>
      <c r="AR53" s="267">
        <f t="shared" si="7"/>
        <v>0</v>
      </c>
      <c r="AS53" s="267"/>
      <c r="AT53" s="267"/>
      <c r="AU53" s="267">
        <f>TLP!R56</f>
        <v>0</v>
      </c>
      <c r="AV53" s="267">
        <f>TLP!S56</f>
        <v>0</v>
      </c>
      <c r="AW53" s="267">
        <f t="shared" si="8"/>
        <v>0</v>
      </c>
      <c r="AX53" s="267"/>
      <c r="AY53" s="267"/>
      <c r="AZ53" s="267">
        <f>SEAC!R56</f>
        <v>0</v>
      </c>
      <c r="BA53" s="267">
        <f>SEAC!S56</f>
        <v>0</v>
      </c>
      <c r="BB53" s="267">
        <f t="shared" si="9"/>
        <v>0</v>
      </c>
      <c r="BC53" s="267"/>
      <c r="BD53" s="267"/>
      <c r="BE53" s="267">
        <f>TIC!R56</f>
        <v>0</v>
      </c>
      <c r="BF53" s="267">
        <f>TIC!S56</f>
        <v>0</v>
      </c>
      <c r="BG53" s="267">
        <f t="shared" si="10"/>
        <v>0</v>
      </c>
      <c r="BH53" s="262">
        <f>A53</f>
        <v>43</v>
      </c>
      <c r="BI53" s="263" t="str">
        <f t="shared" si="11"/>
        <v>NÃO TRANSITA</v>
      </c>
      <c r="BJ53" s="263"/>
      <c r="BK53" s="263"/>
      <c r="BL53" s="35">
        <v>43</v>
      </c>
      <c r="BM53" s="30" t="str">
        <f>+D53</f>
        <v>M</v>
      </c>
      <c r="BN53" s="31">
        <f>I53</f>
        <v>0</v>
      </c>
      <c r="BO53" s="31">
        <f>N53</f>
        <v>0</v>
      </c>
      <c r="BP53" s="31">
        <f>S53</f>
        <v>0</v>
      </c>
      <c r="BQ53" s="31">
        <f>X53</f>
        <v>0</v>
      </c>
      <c r="BR53" s="31">
        <f>AC53</f>
        <v>0</v>
      </c>
      <c r="BS53" s="31">
        <f>AH53</f>
        <v>0</v>
      </c>
      <c r="BT53" s="31">
        <f>AM53</f>
        <v>0</v>
      </c>
      <c r="BU53" s="31">
        <f>AR53</f>
        <v>0</v>
      </c>
      <c r="BV53" s="31">
        <f>+AW53</f>
        <v>0</v>
      </c>
      <c r="BW53" s="31">
        <f>+BB53</f>
        <v>0</v>
      </c>
      <c r="BX53" s="31">
        <f>+BG53</f>
        <v>0</v>
      </c>
      <c r="BY53" s="32">
        <f>COUNTIF(BN53:BX53,"&lt;9,5")</f>
        <v>11</v>
      </c>
    </row>
    <row r="54" spans="1:77" ht="18" customHeight="1" thickBot="1">
      <c r="A54" s="33">
        <v>44</v>
      </c>
      <c r="B54" s="25">
        <f>LISTA!B51</f>
        <v>77074</v>
      </c>
      <c r="C54" s="26" t="str">
        <f>LISTA!C51</f>
        <v>SIDÓNIA BUANGA KINGO</v>
      </c>
      <c r="D54" s="27" t="str">
        <f>LISTA!D51</f>
        <v>F</v>
      </c>
      <c r="E54" s="34"/>
      <c r="F54" s="34"/>
      <c r="G54" s="267">
        <f>LP!R57</f>
        <v>0</v>
      </c>
      <c r="H54" s="267">
        <f>LP!S57</f>
        <v>0</v>
      </c>
      <c r="I54" s="267">
        <f t="shared" si="0"/>
        <v>0</v>
      </c>
      <c r="J54" s="267"/>
      <c r="K54" s="267"/>
      <c r="L54" s="267">
        <f>ING!R57</f>
        <v>0</v>
      </c>
      <c r="M54" s="267">
        <f>ING!S57</f>
        <v>0</v>
      </c>
      <c r="N54" s="267">
        <f t="shared" si="1"/>
        <v>0</v>
      </c>
      <c r="O54" s="267"/>
      <c r="P54" s="267"/>
      <c r="Q54" s="267">
        <f>FAI!R57</f>
        <v>0</v>
      </c>
      <c r="R54" s="267">
        <f>FAI!S57</f>
        <v>0</v>
      </c>
      <c r="S54" s="267">
        <f t="shared" si="2"/>
        <v>0</v>
      </c>
      <c r="T54" s="267"/>
      <c r="U54" s="267"/>
      <c r="V54" s="267">
        <f>'ED. FISICA'!R57</f>
        <v>0</v>
      </c>
      <c r="W54" s="267">
        <f>'ED. FISICA'!S57</f>
        <v>0</v>
      </c>
      <c r="X54" s="267">
        <f t="shared" si="3"/>
        <v>0</v>
      </c>
      <c r="Y54" s="267"/>
      <c r="Z54" s="267"/>
      <c r="AA54" s="267">
        <f>MAT!R57</f>
        <v>0</v>
      </c>
      <c r="AB54" s="267">
        <f>MAT!S57</f>
        <v>0</v>
      </c>
      <c r="AC54" s="267">
        <f t="shared" si="4"/>
        <v>0</v>
      </c>
      <c r="AD54" s="267"/>
      <c r="AE54" s="267"/>
      <c r="AF54" s="267">
        <f>QUI!R57</f>
        <v>0</v>
      </c>
      <c r="AG54" s="267">
        <f>QUI!S57</f>
        <v>0</v>
      </c>
      <c r="AH54" s="267">
        <f t="shared" si="5"/>
        <v>0</v>
      </c>
      <c r="AI54" s="267"/>
      <c r="AJ54" s="267"/>
      <c r="AK54" s="267">
        <f>FIS!R57</f>
        <v>0</v>
      </c>
      <c r="AL54" s="267">
        <f>FIS!S57</f>
        <v>0</v>
      </c>
      <c r="AM54" s="267">
        <f t="shared" si="6"/>
        <v>0</v>
      </c>
      <c r="AN54" s="267"/>
      <c r="AO54" s="267"/>
      <c r="AP54" s="267">
        <f>OGI!R57</f>
        <v>0</v>
      </c>
      <c r="AQ54" s="267">
        <f>OGI!S57</f>
        <v>0</v>
      </c>
      <c r="AR54" s="267">
        <f t="shared" si="7"/>
        <v>0</v>
      </c>
      <c r="AS54" s="267"/>
      <c r="AT54" s="267"/>
      <c r="AU54" s="267">
        <f>TLP!R57</f>
        <v>0</v>
      </c>
      <c r="AV54" s="267">
        <f>TLP!S57</f>
        <v>0</v>
      </c>
      <c r="AW54" s="267">
        <f t="shared" si="8"/>
        <v>0</v>
      </c>
      <c r="AX54" s="267"/>
      <c r="AY54" s="267"/>
      <c r="AZ54" s="267">
        <f>SEAC!R57</f>
        <v>0</v>
      </c>
      <c r="BA54" s="267">
        <f>SEAC!S57</f>
        <v>0</v>
      </c>
      <c r="BB54" s="267">
        <f t="shared" si="9"/>
        <v>0</v>
      </c>
      <c r="BC54" s="267"/>
      <c r="BD54" s="267"/>
      <c r="BE54" s="267">
        <f>TIC!R57</f>
        <v>0</v>
      </c>
      <c r="BF54" s="267">
        <f>TIC!S57</f>
        <v>0</v>
      </c>
      <c r="BG54" s="267">
        <f t="shared" si="10"/>
        <v>0</v>
      </c>
      <c r="BH54" s="262">
        <f>A54</f>
        <v>44</v>
      </c>
      <c r="BI54" s="263" t="str">
        <f t="shared" si="11"/>
        <v>NÃO TRANSITA</v>
      </c>
      <c r="BJ54" s="263"/>
      <c r="BK54" s="263"/>
      <c r="BL54" s="35">
        <v>44</v>
      </c>
      <c r="BM54" s="30" t="str">
        <f>+D54</f>
        <v>F</v>
      </c>
      <c r="BN54" s="31">
        <f>I54</f>
        <v>0</v>
      </c>
      <c r="BO54" s="31">
        <f>N54</f>
        <v>0</v>
      </c>
      <c r="BP54" s="31">
        <f>S54</f>
        <v>0</v>
      </c>
      <c r="BQ54" s="31">
        <f>X54</f>
        <v>0</v>
      </c>
      <c r="BR54" s="31">
        <f>AC54</f>
        <v>0</v>
      </c>
      <c r="BS54" s="31">
        <f>AH54</f>
        <v>0</v>
      </c>
      <c r="BT54" s="31">
        <f>AM54</f>
        <v>0</v>
      </c>
      <c r="BU54" s="31">
        <f>AR54</f>
        <v>0</v>
      </c>
      <c r="BV54" s="31">
        <f>+AW54</f>
        <v>0</v>
      </c>
      <c r="BW54" s="31">
        <f>+BB54</f>
        <v>0</v>
      </c>
      <c r="BX54" s="31">
        <f>+BG54</f>
        <v>0</v>
      </c>
      <c r="BY54" s="32">
        <f>COUNTIF(BN54:BX54,"&lt;9,5")</f>
        <v>11</v>
      </c>
    </row>
    <row r="55" spans="1:77" ht="18" customHeight="1" thickBot="1">
      <c r="A55" s="33">
        <v>45</v>
      </c>
      <c r="B55" s="25">
        <f>LISTA!B52</f>
        <v>77075</v>
      </c>
      <c r="C55" s="26" t="str">
        <f>LISTA!C52</f>
        <v>VALDIK LOPES MORAIS</v>
      </c>
      <c r="D55" s="27" t="str">
        <f>LISTA!D52</f>
        <v>M</v>
      </c>
      <c r="E55" s="34"/>
      <c r="F55" s="34"/>
      <c r="G55" s="267">
        <f>LP!R58</f>
        <v>0</v>
      </c>
      <c r="H55" s="267">
        <f>LP!S58</f>
        <v>0</v>
      </c>
      <c r="I55" s="267">
        <f t="shared" si="0"/>
        <v>0</v>
      </c>
      <c r="J55" s="267"/>
      <c r="K55" s="267"/>
      <c r="L55" s="267">
        <f>ING!R58</f>
        <v>0</v>
      </c>
      <c r="M55" s="267">
        <f>ING!S58</f>
        <v>0</v>
      </c>
      <c r="N55" s="267">
        <f t="shared" si="1"/>
        <v>0</v>
      </c>
      <c r="O55" s="267"/>
      <c r="P55" s="267"/>
      <c r="Q55" s="267">
        <f>FAI!R58</f>
        <v>0</v>
      </c>
      <c r="R55" s="267">
        <f>FAI!S58</f>
        <v>0</v>
      </c>
      <c r="S55" s="267">
        <f t="shared" si="2"/>
        <v>0</v>
      </c>
      <c r="T55" s="267"/>
      <c r="U55" s="267"/>
      <c r="V55" s="267">
        <f>'ED. FISICA'!R58</f>
        <v>0</v>
      </c>
      <c r="W55" s="267">
        <f>'ED. FISICA'!S58</f>
        <v>0</v>
      </c>
      <c r="X55" s="267">
        <f t="shared" si="3"/>
        <v>0</v>
      </c>
      <c r="Y55" s="267"/>
      <c r="Z55" s="267"/>
      <c r="AA55" s="267">
        <f>MAT!R58</f>
        <v>0</v>
      </c>
      <c r="AB55" s="267">
        <f>MAT!S58</f>
        <v>0</v>
      </c>
      <c r="AC55" s="267">
        <f t="shared" si="4"/>
        <v>0</v>
      </c>
      <c r="AD55" s="267"/>
      <c r="AE55" s="267"/>
      <c r="AF55" s="267">
        <f>QUI!R58</f>
        <v>0</v>
      </c>
      <c r="AG55" s="267">
        <f>QUI!S58</f>
        <v>0</v>
      </c>
      <c r="AH55" s="267">
        <f t="shared" si="5"/>
        <v>0</v>
      </c>
      <c r="AI55" s="267"/>
      <c r="AJ55" s="267"/>
      <c r="AK55" s="267">
        <f>FIS!R58</f>
        <v>0</v>
      </c>
      <c r="AL55" s="267">
        <f>FIS!S58</f>
        <v>0</v>
      </c>
      <c r="AM55" s="267">
        <f t="shared" si="6"/>
        <v>0</v>
      </c>
      <c r="AN55" s="267"/>
      <c r="AO55" s="267"/>
      <c r="AP55" s="267">
        <f>OGI!R58</f>
        <v>0</v>
      </c>
      <c r="AQ55" s="267">
        <f>OGI!S58</f>
        <v>0</v>
      </c>
      <c r="AR55" s="267">
        <f t="shared" si="7"/>
        <v>0</v>
      </c>
      <c r="AS55" s="267"/>
      <c r="AT55" s="267"/>
      <c r="AU55" s="267">
        <f>TLP!R58</f>
        <v>0</v>
      </c>
      <c r="AV55" s="267">
        <f>TLP!S58</f>
        <v>0</v>
      </c>
      <c r="AW55" s="267">
        <f t="shared" si="8"/>
        <v>0</v>
      </c>
      <c r="AX55" s="267"/>
      <c r="AY55" s="267"/>
      <c r="AZ55" s="267">
        <f>SEAC!R58</f>
        <v>0</v>
      </c>
      <c r="BA55" s="267">
        <f>SEAC!S58</f>
        <v>0</v>
      </c>
      <c r="BB55" s="267">
        <f t="shared" si="9"/>
        <v>0</v>
      </c>
      <c r="BC55" s="267"/>
      <c r="BD55" s="267"/>
      <c r="BE55" s="267">
        <f>TIC!R58</f>
        <v>0</v>
      </c>
      <c r="BF55" s="267">
        <f>TIC!S58</f>
        <v>0</v>
      </c>
      <c r="BG55" s="267">
        <f t="shared" si="10"/>
        <v>0</v>
      </c>
      <c r="BH55" s="262">
        <f t="shared" ref="BH55:BH62" si="12">A55</f>
        <v>45</v>
      </c>
      <c r="BI55" s="263" t="str">
        <f t="shared" si="11"/>
        <v>NÃO TRANSITA</v>
      </c>
      <c r="BJ55" s="263"/>
      <c r="BK55" s="263"/>
      <c r="BL55" s="35">
        <v>45</v>
      </c>
      <c r="BM55" s="30" t="str">
        <f t="shared" ref="BM55:BM62" si="13">+D55</f>
        <v>M</v>
      </c>
      <c r="BN55" s="31">
        <f t="shared" ref="BN55:BN62" si="14">I55</f>
        <v>0</v>
      </c>
      <c r="BO55" s="31">
        <f t="shared" ref="BO55:BO62" si="15">N55</f>
        <v>0</v>
      </c>
      <c r="BP55" s="31">
        <f t="shared" ref="BP55:BP62" si="16">S55</f>
        <v>0</v>
      </c>
      <c r="BQ55" s="31">
        <f t="shared" ref="BQ55:BQ62" si="17">X55</f>
        <v>0</v>
      </c>
      <c r="BR55" s="31">
        <f t="shared" ref="BR55:BR62" si="18">AC55</f>
        <v>0</v>
      </c>
      <c r="BS55" s="31">
        <f t="shared" ref="BS55:BS62" si="19">AH55</f>
        <v>0</v>
      </c>
      <c r="BT55" s="31">
        <f t="shared" ref="BT55:BT62" si="20">AM55</f>
        <v>0</v>
      </c>
      <c r="BU55" s="31">
        <f t="shared" ref="BU55:BU62" si="21">AR55</f>
        <v>0</v>
      </c>
      <c r="BV55" s="31">
        <f t="shared" ref="BV55:BV62" si="22">+AW55</f>
        <v>0</v>
      </c>
      <c r="BW55" s="31">
        <f>+BB55</f>
        <v>0</v>
      </c>
      <c r="BX55" s="31">
        <f>+BG55</f>
        <v>0</v>
      </c>
      <c r="BY55" s="32">
        <f>COUNTIF(BN55:BX55,"&lt;9,5")</f>
        <v>11</v>
      </c>
    </row>
    <row r="56" spans="1:77" ht="18" customHeight="1" thickBot="1">
      <c r="A56" s="33">
        <v>46</v>
      </c>
      <c r="B56" s="25">
        <f>LISTA!B53</f>
        <v>77076</v>
      </c>
      <c r="C56" s="26" t="str">
        <f>LISTA!C53</f>
        <v>VERÓNICA IPOTA KAPAU MONTEIRO</v>
      </c>
      <c r="D56" s="27" t="str">
        <f>LISTA!D53</f>
        <v>F</v>
      </c>
      <c r="E56" s="34"/>
      <c r="F56" s="34"/>
      <c r="G56" s="267">
        <f>LP!R59</f>
        <v>0</v>
      </c>
      <c r="H56" s="267">
        <f>LP!S59</f>
        <v>0</v>
      </c>
      <c r="I56" s="267">
        <f t="shared" si="0"/>
        <v>0</v>
      </c>
      <c r="J56" s="267"/>
      <c r="K56" s="267"/>
      <c r="L56" s="267">
        <f>ING!R59</f>
        <v>0</v>
      </c>
      <c r="M56" s="267">
        <f>ING!S59</f>
        <v>0</v>
      </c>
      <c r="N56" s="267">
        <f t="shared" si="1"/>
        <v>0</v>
      </c>
      <c r="O56" s="267"/>
      <c r="P56" s="267"/>
      <c r="Q56" s="267">
        <f>FAI!R59</f>
        <v>0</v>
      </c>
      <c r="R56" s="267">
        <f>FAI!S59</f>
        <v>0</v>
      </c>
      <c r="S56" s="267">
        <f t="shared" si="2"/>
        <v>0</v>
      </c>
      <c r="T56" s="267"/>
      <c r="U56" s="267"/>
      <c r="V56" s="267">
        <f>'ED. FISICA'!R59</f>
        <v>0</v>
      </c>
      <c r="W56" s="267">
        <f>'ED. FISICA'!S59</f>
        <v>0</v>
      </c>
      <c r="X56" s="267">
        <f t="shared" si="3"/>
        <v>0</v>
      </c>
      <c r="Y56" s="267"/>
      <c r="Z56" s="267"/>
      <c r="AA56" s="267">
        <f>MAT!R59</f>
        <v>0</v>
      </c>
      <c r="AB56" s="267">
        <f>MAT!S59</f>
        <v>0</v>
      </c>
      <c r="AC56" s="267">
        <f t="shared" si="4"/>
        <v>0</v>
      </c>
      <c r="AD56" s="267"/>
      <c r="AE56" s="267"/>
      <c r="AF56" s="267">
        <f>QUI!R59</f>
        <v>0</v>
      </c>
      <c r="AG56" s="267">
        <f>QUI!S59</f>
        <v>0</v>
      </c>
      <c r="AH56" s="267">
        <f t="shared" si="5"/>
        <v>0</v>
      </c>
      <c r="AI56" s="267"/>
      <c r="AJ56" s="267"/>
      <c r="AK56" s="267">
        <f>FIS!R59</f>
        <v>0</v>
      </c>
      <c r="AL56" s="267">
        <f>FIS!S59</f>
        <v>0</v>
      </c>
      <c r="AM56" s="267">
        <f t="shared" si="6"/>
        <v>0</v>
      </c>
      <c r="AN56" s="267"/>
      <c r="AO56" s="267"/>
      <c r="AP56" s="267">
        <f>OGI!R59</f>
        <v>0</v>
      </c>
      <c r="AQ56" s="267">
        <f>OGI!S59</f>
        <v>0</v>
      </c>
      <c r="AR56" s="267">
        <f t="shared" si="7"/>
        <v>0</v>
      </c>
      <c r="AS56" s="267"/>
      <c r="AT56" s="267"/>
      <c r="AU56" s="267">
        <f>TLP!R59</f>
        <v>0</v>
      </c>
      <c r="AV56" s="267">
        <f>TLP!S59</f>
        <v>0</v>
      </c>
      <c r="AW56" s="267">
        <f t="shared" si="8"/>
        <v>0</v>
      </c>
      <c r="AX56" s="267"/>
      <c r="AY56" s="267"/>
      <c r="AZ56" s="267">
        <f>SEAC!R59</f>
        <v>0</v>
      </c>
      <c r="BA56" s="267">
        <f>SEAC!S59</f>
        <v>0</v>
      </c>
      <c r="BB56" s="267">
        <f t="shared" si="9"/>
        <v>0</v>
      </c>
      <c r="BC56" s="267"/>
      <c r="BD56" s="267"/>
      <c r="BE56" s="267">
        <f>TIC!R59</f>
        <v>0</v>
      </c>
      <c r="BF56" s="267">
        <f>TIC!S59</f>
        <v>0</v>
      </c>
      <c r="BG56" s="267">
        <f t="shared" si="10"/>
        <v>0</v>
      </c>
      <c r="BH56" s="262">
        <f t="shared" si="12"/>
        <v>46</v>
      </c>
      <c r="BI56" s="263" t="str">
        <f t="shared" si="11"/>
        <v>NÃO TRANSITA</v>
      </c>
      <c r="BJ56" s="263"/>
      <c r="BK56" s="263"/>
      <c r="BL56" s="35">
        <v>46</v>
      </c>
      <c r="BM56" s="30" t="str">
        <f t="shared" si="13"/>
        <v>F</v>
      </c>
      <c r="BN56" s="31">
        <f t="shared" si="14"/>
        <v>0</v>
      </c>
      <c r="BO56" s="31">
        <f t="shared" si="15"/>
        <v>0</v>
      </c>
      <c r="BP56" s="31">
        <f t="shared" si="16"/>
        <v>0</v>
      </c>
      <c r="BQ56" s="31">
        <f t="shared" si="17"/>
        <v>0</v>
      </c>
      <c r="BR56" s="31">
        <f t="shared" si="18"/>
        <v>0</v>
      </c>
      <c r="BS56" s="31">
        <f t="shared" si="19"/>
        <v>0</v>
      </c>
      <c r="BT56" s="31">
        <f t="shared" si="20"/>
        <v>0</v>
      </c>
      <c r="BU56" s="31">
        <f t="shared" si="21"/>
        <v>0</v>
      </c>
      <c r="BV56" s="31">
        <f t="shared" si="22"/>
        <v>0</v>
      </c>
      <c r="BW56" s="31">
        <f>+BB56</f>
        <v>0</v>
      </c>
      <c r="BX56" s="31">
        <f>+BG56</f>
        <v>0</v>
      </c>
      <c r="BY56" s="32">
        <f>COUNTIF(BN56:BX56,"&lt;9,5")</f>
        <v>11</v>
      </c>
    </row>
    <row r="57" spans="1:77" ht="18" customHeight="1" thickBot="1">
      <c r="A57" s="33">
        <v>47</v>
      </c>
      <c r="B57" s="25">
        <f>LISTA!B54</f>
        <v>74347</v>
      </c>
      <c r="C57" s="26" t="str">
        <f>LISTA!C54</f>
        <v xml:space="preserve">VERÓNICA MACAIA MUANDA </v>
      </c>
      <c r="D57" s="27" t="str">
        <f>LISTA!D54</f>
        <v>F</v>
      </c>
      <c r="E57" s="34"/>
      <c r="F57" s="34"/>
      <c r="G57" s="267">
        <f>LP!R60</f>
        <v>0</v>
      </c>
      <c r="H57" s="267">
        <f>LP!S60</f>
        <v>0</v>
      </c>
      <c r="I57" s="267">
        <f t="shared" si="0"/>
        <v>0</v>
      </c>
      <c r="J57" s="267"/>
      <c r="K57" s="267"/>
      <c r="L57" s="267">
        <f>ING!R60</f>
        <v>0</v>
      </c>
      <c r="M57" s="267">
        <f>ING!S60</f>
        <v>0</v>
      </c>
      <c r="N57" s="267">
        <f t="shared" si="1"/>
        <v>0</v>
      </c>
      <c r="O57" s="267"/>
      <c r="P57" s="267"/>
      <c r="Q57" s="267">
        <f>FAI!R60</f>
        <v>0</v>
      </c>
      <c r="R57" s="267">
        <f>FAI!S60</f>
        <v>0</v>
      </c>
      <c r="S57" s="267">
        <f t="shared" si="2"/>
        <v>0</v>
      </c>
      <c r="T57" s="267"/>
      <c r="U57" s="267"/>
      <c r="V57" s="267">
        <f>'ED. FISICA'!R60</f>
        <v>0</v>
      </c>
      <c r="W57" s="267">
        <f>'ED. FISICA'!S60</f>
        <v>0</v>
      </c>
      <c r="X57" s="267">
        <f t="shared" si="3"/>
        <v>0</v>
      </c>
      <c r="Y57" s="267"/>
      <c r="Z57" s="267"/>
      <c r="AA57" s="267">
        <f>MAT!R60</f>
        <v>0</v>
      </c>
      <c r="AB57" s="267">
        <f>MAT!S60</f>
        <v>0</v>
      </c>
      <c r="AC57" s="267">
        <f t="shared" si="4"/>
        <v>0</v>
      </c>
      <c r="AD57" s="267"/>
      <c r="AE57" s="267"/>
      <c r="AF57" s="267">
        <f>QUI!R60</f>
        <v>0</v>
      </c>
      <c r="AG57" s="267">
        <f>QUI!S60</f>
        <v>0</v>
      </c>
      <c r="AH57" s="267">
        <f t="shared" si="5"/>
        <v>0</v>
      </c>
      <c r="AI57" s="267"/>
      <c r="AJ57" s="267"/>
      <c r="AK57" s="267">
        <f>FIS!R60</f>
        <v>0</v>
      </c>
      <c r="AL57" s="267">
        <f>FIS!S60</f>
        <v>0</v>
      </c>
      <c r="AM57" s="267">
        <f t="shared" si="6"/>
        <v>0</v>
      </c>
      <c r="AN57" s="267"/>
      <c r="AO57" s="267"/>
      <c r="AP57" s="267">
        <f>OGI!R60</f>
        <v>0</v>
      </c>
      <c r="AQ57" s="267">
        <f>OGI!S60</f>
        <v>0</v>
      </c>
      <c r="AR57" s="267">
        <f t="shared" si="7"/>
        <v>0</v>
      </c>
      <c r="AS57" s="267"/>
      <c r="AT57" s="267"/>
      <c r="AU57" s="267">
        <f>TLP!R60</f>
        <v>0</v>
      </c>
      <c r="AV57" s="267">
        <f>TLP!S60</f>
        <v>0</v>
      </c>
      <c r="AW57" s="267">
        <f t="shared" si="8"/>
        <v>0</v>
      </c>
      <c r="AX57" s="267"/>
      <c r="AY57" s="267"/>
      <c r="AZ57" s="267">
        <f>SEAC!R60</f>
        <v>0</v>
      </c>
      <c r="BA57" s="267">
        <f>SEAC!S60</f>
        <v>0</v>
      </c>
      <c r="BB57" s="267">
        <f t="shared" si="9"/>
        <v>0</v>
      </c>
      <c r="BC57" s="267"/>
      <c r="BD57" s="267"/>
      <c r="BE57" s="267">
        <f>TIC!R60</f>
        <v>0</v>
      </c>
      <c r="BF57" s="267">
        <f>TIC!S60</f>
        <v>0</v>
      </c>
      <c r="BG57" s="267">
        <f t="shared" si="10"/>
        <v>0</v>
      </c>
      <c r="BH57" s="262">
        <f t="shared" si="12"/>
        <v>47</v>
      </c>
      <c r="BI57" s="263" t="str">
        <f t="shared" si="11"/>
        <v>NÃO TRANSITA</v>
      </c>
      <c r="BJ57" s="263"/>
      <c r="BK57" s="263"/>
      <c r="BL57" s="35">
        <v>47</v>
      </c>
      <c r="BM57" s="30" t="str">
        <f t="shared" si="13"/>
        <v>F</v>
      </c>
      <c r="BN57" s="31">
        <f t="shared" si="14"/>
        <v>0</v>
      </c>
      <c r="BO57" s="31">
        <f t="shared" si="15"/>
        <v>0</v>
      </c>
      <c r="BP57" s="31">
        <f t="shared" si="16"/>
        <v>0</v>
      </c>
      <c r="BQ57" s="31">
        <f t="shared" si="17"/>
        <v>0</v>
      </c>
      <c r="BR57" s="31">
        <f t="shared" si="18"/>
        <v>0</v>
      </c>
      <c r="BS57" s="31">
        <f t="shared" si="19"/>
        <v>0</v>
      </c>
      <c r="BT57" s="31">
        <f t="shared" si="20"/>
        <v>0</v>
      </c>
      <c r="BU57" s="31">
        <f t="shared" si="21"/>
        <v>0</v>
      </c>
      <c r="BV57" s="31">
        <f t="shared" si="22"/>
        <v>0</v>
      </c>
      <c r="BW57" s="31">
        <f>+BB57</f>
        <v>0</v>
      </c>
      <c r="BX57" s="31">
        <f>+BG57</f>
        <v>0</v>
      </c>
      <c r="BY57" s="32">
        <f>COUNTIF(BN57:BX57,"&lt;9,5")</f>
        <v>11</v>
      </c>
    </row>
    <row r="58" spans="1:77" ht="18" customHeight="1" thickBot="1">
      <c r="A58" s="33">
        <v>48</v>
      </c>
      <c r="B58" s="25">
        <f>LISTA!B55</f>
        <v>77078</v>
      </c>
      <c r="C58" s="26" t="str">
        <f>LISTA!C55</f>
        <v>ZENILDO JOSÉ BALTAZAR FRANCISCO</v>
      </c>
      <c r="D58" s="27" t="str">
        <f>LISTA!D55</f>
        <v>M</v>
      </c>
      <c r="E58" s="34"/>
      <c r="F58" s="34"/>
      <c r="G58" s="267">
        <f>LP!R61</f>
        <v>0</v>
      </c>
      <c r="H58" s="267">
        <f>LP!S61</f>
        <v>0</v>
      </c>
      <c r="I58" s="267">
        <f t="shared" si="0"/>
        <v>0</v>
      </c>
      <c r="J58" s="267"/>
      <c r="K58" s="267"/>
      <c r="L58" s="267">
        <f>ING!R61</f>
        <v>0</v>
      </c>
      <c r="M58" s="267">
        <f>ING!S61</f>
        <v>0</v>
      </c>
      <c r="N58" s="267">
        <f t="shared" si="1"/>
        <v>0</v>
      </c>
      <c r="O58" s="267"/>
      <c r="P58" s="267"/>
      <c r="Q58" s="267">
        <f>FAI!R61</f>
        <v>0</v>
      </c>
      <c r="R58" s="267">
        <f>FAI!S61</f>
        <v>0</v>
      </c>
      <c r="S58" s="267">
        <f t="shared" si="2"/>
        <v>0</v>
      </c>
      <c r="T58" s="267"/>
      <c r="U58" s="267"/>
      <c r="V58" s="267">
        <f>'ED. FISICA'!R61</f>
        <v>0</v>
      </c>
      <c r="W58" s="267">
        <f>'ED. FISICA'!S61</f>
        <v>0</v>
      </c>
      <c r="X58" s="267">
        <f t="shared" si="3"/>
        <v>0</v>
      </c>
      <c r="Y58" s="267"/>
      <c r="Z58" s="267"/>
      <c r="AA58" s="267">
        <f>MAT!R61</f>
        <v>0</v>
      </c>
      <c r="AB58" s="267">
        <f>MAT!S61</f>
        <v>0</v>
      </c>
      <c r="AC58" s="267">
        <f t="shared" si="4"/>
        <v>0</v>
      </c>
      <c r="AD58" s="267"/>
      <c r="AE58" s="267"/>
      <c r="AF58" s="267">
        <f>QUI!R61</f>
        <v>0</v>
      </c>
      <c r="AG58" s="267">
        <f>QUI!S61</f>
        <v>0</v>
      </c>
      <c r="AH58" s="267">
        <f t="shared" si="5"/>
        <v>0</v>
      </c>
      <c r="AI58" s="267"/>
      <c r="AJ58" s="267"/>
      <c r="AK58" s="267">
        <f>FIS!R61</f>
        <v>0</v>
      </c>
      <c r="AL58" s="267">
        <f>FIS!S61</f>
        <v>0</v>
      </c>
      <c r="AM58" s="267">
        <f t="shared" si="6"/>
        <v>0</v>
      </c>
      <c r="AN58" s="267"/>
      <c r="AO58" s="267"/>
      <c r="AP58" s="267">
        <f>OGI!R61</f>
        <v>0</v>
      </c>
      <c r="AQ58" s="267">
        <f>OGI!S61</f>
        <v>0</v>
      </c>
      <c r="AR58" s="267">
        <f t="shared" si="7"/>
        <v>0</v>
      </c>
      <c r="AS58" s="267"/>
      <c r="AT58" s="267"/>
      <c r="AU58" s="267">
        <f>TLP!R61</f>
        <v>0</v>
      </c>
      <c r="AV58" s="267">
        <f>TLP!S61</f>
        <v>0</v>
      </c>
      <c r="AW58" s="267">
        <f t="shared" si="8"/>
        <v>0</v>
      </c>
      <c r="AX58" s="267"/>
      <c r="AY58" s="267"/>
      <c r="AZ58" s="267">
        <f>SEAC!R61</f>
        <v>0</v>
      </c>
      <c r="BA58" s="267">
        <f>SEAC!S61</f>
        <v>0</v>
      </c>
      <c r="BB58" s="267">
        <f t="shared" si="9"/>
        <v>0</v>
      </c>
      <c r="BC58" s="267"/>
      <c r="BD58" s="267"/>
      <c r="BE58" s="267">
        <f>TIC!R61</f>
        <v>0</v>
      </c>
      <c r="BF58" s="267">
        <f>TIC!S61</f>
        <v>0</v>
      </c>
      <c r="BG58" s="267">
        <f t="shared" si="10"/>
        <v>0</v>
      </c>
      <c r="BH58" s="262">
        <f t="shared" si="12"/>
        <v>48</v>
      </c>
      <c r="BI58" s="263" t="str">
        <f t="shared" si="11"/>
        <v>NÃO TRANSITA</v>
      </c>
      <c r="BJ58" s="263"/>
      <c r="BK58" s="263"/>
      <c r="BL58" s="35">
        <v>48</v>
      </c>
      <c r="BM58" s="30" t="str">
        <f t="shared" si="13"/>
        <v>M</v>
      </c>
      <c r="BN58" s="31">
        <f t="shared" si="14"/>
        <v>0</v>
      </c>
      <c r="BO58" s="31">
        <f t="shared" si="15"/>
        <v>0</v>
      </c>
      <c r="BP58" s="31">
        <f t="shared" si="16"/>
        <v>0</v>
      </c>
      <c r="BQ58" s="31">
        <f t="shared" si="17"/>
        <v>0</v>
      </c>
      <c r="BR58" s="31">
        <f t="shared" si="18"/>
        <v>0</v>
      </c>
      <c r="BS58" s="31">
        <f t="shared" si="19"/>
        <v>0</v>
      </c>
      <c r="BT58" s="31">
        <f t="shared" si="20"/>
        <v>0</v>
      </c>
      <c r="BU58" s="31">
        <f t="shared" si="21"/>
        <v>0</v>
      </c>
      <c r="BV58" s="31">
        <f t="shared" si="22"/>
        <v>0</v>
      </c>
      <c r="BW58" s="31">
        <f>+BB58</f>
        <v>0</v>
      </c>
      <c r="BX58" s="31">
        <f>+BG58</f>
        <v>0</v>
      </c>
      <c r="BY58" s="32">
        <f>COUNTIF(BN58:BX58,"&lt;9,5")</f>
        <v>11</v>
      </c>
    </row>
    <row r="59" spans="1:77" ht="18" customHeight="1" thickBot="1">
      <c r="A59" s="33">
        <v>49</v>
      </c>
      <c r="B59" s="25">
        <f>LISTA!B56</f>
        <v>77079</v>
      </c>
      <c r="C59" s="26" t="str">
        <f>LISTA!C56</f>
        <v>ANA CRISTINA AGOSTINHO NETO</v>
      </c>
      <c r="D59" s="27" t="str">
        <f>LISTA!D56</f>
        <v>F</v>
      </c>
      <c r="E59" s="34"/>
      <c r="F59" s="34"/>
      <c r="G59" s="267">
        <f>LP!R62</f>
        <v>0</v>
      </c>
      <c r="H59" s="267">
        <f>LP!S62</f>
        <v>0</v>
      </c>
      <c r="I59" s="267">
        <f t="shared" si="0"/>
        <v>0</v>
      </c>
      <c r="J59" s="267"/>
      <c r="K59" s="267"/>
      <c r="L59" s="267">
        <f>ING!R62</f>
        <v>0</v>
      </c>
      <c r="M59" s="267">
        <f>ING!S62</f>
        <v>0</v>
      </c>
      <c r="N59" s="267">
        <f t="shared" si="1"/>
        <v>0</v>
      </c>
      <c r="O59" s="267"/>
      <c r="P59" s="267"/>
      <c r="Q59" s="267">
        <f>FAI!R62</f>
        <v>0</v>
      </c>
      <c r="R59" s="267">
        <f>FAI!S62</f>
        <v>0</v>
      </c>
      <c r="S59" s="267">
        <f t="shared" si="2"/>
        <v>0</v>
      </c>
      <c r="T59" s="267"/>
      <c r="U59" s="267"/>
      <c r="V59" s="267">
        <f>'ED. FISICA'!R62</f>
        <v>0</v>
      </c>
      <c r="W59" s="267">
        <f>'ED. FISICA'!S62</f>
        <v>0</v>
      </c>
      <c r="X59" s="267">
        <f t="shared" si="3"/>
        <v>0</v>
      </c>
      <c r="Y59" s="267"/>
      <c r="Z59" s="267"/>
      <c r="AA59" s="267">
        <f>MAT!R62</f>
        <v>0</v>
      </c>
      <c r="AB59" s="267">
        <f>MAT!S62</f>
        <v>0</v>
      </c>
      <c r="AC59" s="267">
        <f t="shared" si="4"/>
        <v>0</v>
      </c>
      <c r="AD59" s="267"/>
      <c r="AE59" s="267"/>
      <c r="AF59" s="267">
        <f>QUI!R62</f>
        <v>0</v>
      </c>
      <c r="AG59" s="267">
        <f>QUI!S62</f>
        <v>0</v>
      </c>
      <c r="AH59" s="267">
        <f t="shared" si="5"/>
        <v>0</v>
      </c>
      <c r="AI59" s="267"/>
      <c r="AJ59" s="267"/>
      <c r="AK59" s="267">
        <f>FIS!R62</f>
        <v>0</v>
      </c>
      <c r="AL59" s="267">
        <f>FIS!S62</f>
        <v>0</v>
      </c>
      <c r="AM59" s="267">
        <f t="shared" si="6"/>
        <v>0</v>
      </c>
      <c r="AN59" s="267"/>
      <c r="AO59" s="267"/>
      <c r="AP59" s="267">
        <f>OGI!R62</f>
        <v>0</v>
      </c>
      <c r="AQ59" s="267">
        <f>OGI!S62</f>
        <v>0</v>
      </c>
      <c r="AR59" s="267">
        <f t="shared" si="7"/>
        <v>0</v>
      </c>
      <c r="AS59" s="267"/>
      <c r="AT59" s="267"/>
      <c r="AU59" s="267">
        <f>TLP!R62</f>
        <v>0</v>
      </c>
      <c r="AV59" s="267">
        <f>TLP!S62</f>
        <v>0</v>
      </c>
      <c r="AW59" s="267">
        <f t="shared" si="8"/>
        <v>0</v>
      </c>
      <c r="AX59" s="267"/>
      <c r="AY59" s="267"/>
      <c r="AZ59" s="267">
        <f>SEAC!R62</f>
        <v>0</v>
      </c>
      <c r="BA59" s="267">
        <f>SEAC!S62</f>
        <v>0</v>
      </c>
      <c r="BB59" s="267">
        <f t="shared" si="9"/>
        <v>0</v>
      </c>
      <c r="BC59" s="267"/>
      <c r="BD59" s="267"/>
      <c r="BE59" s="267">
        <f>TIC!R62</f>
        <v>0</v>
      </c>
      <c r="BF59" s="267">
        <f>TIC!S62</f>
        <v>0</v>
      </c>
      <c r="BG59" s="267">
        <f t="shared" si="10"/>
        <v>0</v>
      </c>
      <c r="BH59" s="262">
        <f t="shared" si="12"/>
        <v>49</v>
      </c>
      <c r="BI59" s="263" t="str">
        <f t="shared" si="11"/>
        <v>NÃO TRANSITA</v>
      </c>
      <c r="BJ59" s="263"/>
      <c r="BK59" s="263"/>
      <c r="BL59" s="35">
        <v>49</v>
      </c>
      <c r="BM59" s="30" t="str">
        <f t="shared" si="13"/>
        <v>F</v>
      </c>
      <c r="BN59" s="31">
        <f t="shared" si="14"/>
        <v>0</v>
      </c>
      <c r="BO59" s="31">
        <f t="shared" si="15"/>
        <v>0</v>
      </c>
      <c r="BP59" s="31">
        <f t="shared" si="16"/>
        <v>0</v>
      </c>
      <c r="BQ59" s="31">
        <f t="shared" si="17"/>
        <v>0</v>
      </c>
      <c r="BR59" s="31">
        <f t="shared" si="18"/>
        <v>0</v>
      </c>
      <c r="BS59" s="31">
        <f t="shared" si="19"/>
        <v>0</v>
      </c>
      <c r="BT59" s="31">
        <f t="shared" si="20"/>
        <v>0</v>
      </c>
      <c r="BU59" s="31">
        <f t="shared" si="21"/>
        <v>0</v>
      </c>
      <c r="BV59" s="31">
        <f t="shared" si="22"/>
        <v>0</v>
      </c>
      <c r="BW59" s="31">
        <f>+BB59</f>
        <v>0</v>
      </c>
      <c r="BX59" s="31">
        <f>+BG59</f>
        <v>0</v>
      </c>
      <c r="BY59" s="32">
        <f>COUNTIF(BN59:BX59,"&lt;9,5")</f>
        <v>11</v>
      </c>
    </row>
    <row r="60" spans="1:77" ht="18" customHeight="1" thickBot="1">
      <c r="A60" s="33">
        <v>50</v>
      </c>
      <c r="B60" s="25">
        <f>LISTA!B57</f>
        <v>77054</v>
      </c>
      <c r="C60" s="26" t="str">
        <f>LISTA!C57</f>
        <v xml:space="preserve">NZUZI Ketsia lusanga joão  </v>
      </c>
      <c r="D60" s="27" t="str">
        <f>LISTA!D57</f>
        <v>F</v>
      </c>
      <c r="E60" s="34"/>
      <c r="F60" s="34"/>
      <c r="G60" s="267">
        <f>LP!R63</f>
        <v>0</v>
      </c>
      <c r="H60" s="267">
        <f>LP!S63</f>
        <v>0</v>
      </c>
      <c r="I60" s="267">
        <f t="shared" si="0"/>
        <v>0</v>
      </c>
      <c r="J60" s="267"/>
      <c r="K60" s="267"/>
      <c r="L60" s="267">
        <f>ING!R63</f>
        <v>0</v>
      </c>
      <c r="M60" s="267">
        <f>ING!S63</f>
        <v>0</v>
      </c>
      <c r="N60" s="267">
        <f t="shared" si="1"/>
        <v>0</v>
      </c>
      <c r="O60" s="267"/>
      <c r="P60" s="267"/>
      <c r="Q60" s="267">
        <f>FAI!R63</f>
        <v>0</v>
      </c>
      <c r="R60" s="267">
        <f>FAI!S63</f>
        <v>0</v>
      </c>
      <c r="S60" s="267">
        <f t="shared" si="2"/>
        <v>0</v>
      </c>
      <c r="T60" s="267"/>
      <c r="U60" s="267"/>
      <c r="V60" s="267">
        <f>'ED. FISICA'!R63</f>
        <v>0</v>
      </c>
      <c r="W60" s="267">
        <f>'ED. FISICA'!S63</f>
        <v>0</v>
      </c>
      <c r="X60" s="267">
        <f t="shared" si="3"/>
        <v>0</v>
      </c>
      <c r="Y60" s="267"/>
      <c r="Z60" s="267"/>
      <c r="AA60" s="267">
        <f>MAT!R63</f>
        <v>0</v>
      </c>
      <c r="AB60" s="267">
        <f>MAT!S63</f>
        <v>0</v>
      </c>
      <c r="AC60" s="267">
        <f t="shared" si="4"/>
        <v>0</v>
      </c>
      <c r="AD60" s="267"/>
      <c r="AE60" s="267"/>
      <c r="AF60" s="267">
        <f>QUI!R63</f>
        <v>0</v>
      </c>
      <c r="AG60" s="267">
        <f>QUI!S63</f>
        <v>0</v>
      </c>
      <c r="AH60" s="267">
        <f t="shared" si="5"/>
        <v>0</v>
      </c>
      <c r="AI60" s="267"/>
      <c r="AJ60" s="267"/>
      <c r="AK60" s="267">
        <f>FIS!R63</f>
        <v>0</v>
      </c>
      <c r="AL60" s="267">
        <f>FIS!S63</f>
        <v>0</v>
      </c>
      <c r="AM60" s="267">
        <f t="shared" si="6"/>
        <v>0</v>
      </c>
      <c r="AN60" s="267"/>
      <c r="AO60" s="267"/>
      <c r="AP60" s="267">
        <f>OGI!R63</f>
        <v>0</v>
      </c>
      <c r="AQ60" s="267">
        <f>OGI!S63</f>
        <v>0</v>
      </c>
      <c r="AR60" s="267">
        <f t="shared" si="7"/>
        <v>0</v>
      </c>
      <c r="AS60" s="267"/>
      <c r="AT60" s="267"/>
      <c r="AU60" s="267">
        <f>TLP!R63</f>
        <v>0</v>
      </c>
      <c r="AV60" s="267">
        <f>TLP!S63</f>
        <v>0</v>
      </c>
      <c r="AW60" s="267">
        <f t="shared" si="8"/>
        <v>0</v>
      </c>
      <c r="AX60" s="267"/>
      <c r="AY60" s="267"/>
      <c r="AZ60" s="267">
        <f>SEAC!R63</f>
        <v>0</v>
      </c>
      <c r="BA60" s="267">
        <f>SEAC!S63</f>
        <v>0</v>
      </c>
      <c r="BB60" s="267">
        <f t="shared" si="9"/>
        <v>0</v>
      </c>
      <c r="BC60" s="267"/>
      <c r="BD60" s="267"/>
      <c r="BE60" s="267">
        <f>TIC!R63</f>
        <v>0</v>
      </c>
      <c r="BF60" s="267">
        <f>TIC!S63</f>
        <v>0</v>
      </c>
      <c r="BG60" s="267">
        <f t="shared" si="10"/>
        <v>0</v>
      </c>
      <c r="BH60" s="262">
        <f t="shared" si="12"/>
        <v>50</v>
      </c>
      <c r="BI60" s="263" t="str">
        <f t="shared" si="11"/>
        <v>NÃO TRANSITA</v>
      </c>
      <c r="BJ60" s="263"/>
      <c r="BK60" s="263"/>
      <c r="BL60" s="35">
        <v>50</v>
      </c>
      <c r="BM60" s="30" t="str">
        <f t="shared" si="13"/>
        <v>F</v>
      </c>
      <c r="BN60" s="31">
        <f t="shared" si="14"/>
        <v>0</v>
      </c>
      <c r="BO60" s="31">
        <f t="shared" si="15"/>
        <v>0</v>
      </c>
      <c r="BP60" s="31">
        <f t="shared" si="16"/>
        <v>0</v>
      </c>
      <c r="BQ60" s="31">
        <f t="shared" si="17"/>
        <v>0</v>
      </c>
      <c r="BR60" s="31">
        <f t="shared" si="18"/>
        <v>0</v>
      </c>
      <c r="BS60" s="31">
        <f t="shared" si="19"/>
        <v>0</v>
      </c>
      <c r="BT60" s="31">
        <f t="shared" si="20"/>
        <v>0</v>
      </c>
      <c r="BU60" s="31">
        <f t="shared" si="21"/>
        <v>0</v>
      </c>
      <c r="BV60" s="31">
        <f t="shared" si="22"/>
        <v>0</v>
      </c>
      <c r="BW60" s="31">
        <f>+BB60</f>
        <v>0</v>
      </c>
      <c r="BX60" s="31">
        <f>+BG60</f>
        <v>0</v>
      </c>
      <c r="BY60" s="32">
        <f>COUNTIF(BN60:BX60,"&lt;9,5")</f>
        <v>11</v>
      </c>
    </row>
    <row r="61" spans="1:77" ht="18" customHeight="1" thickBot="1">
      <c r="A61" s="33">
        <v>51</v>
      </c>
      <c r="B61" s="25">
        <f>LISTA!B58</f>
        <v>77132</v>
      </c>
      <c r="C61" s="26" t="str">
        <f>LISTA!C58</f>
        <v>BENJAMIM ZACARIAS MUKENDE MAKANDA</v>
      </c>
      <c r="D61" s="27" t="str">
        <f>LISTA!D58</f>
        <v>M</v>
      </c>
      <c r="E61" s="34"/>
      <c r="F61" s="34"/>
      <c r="G61" s="267">
        <f>LP!R64</f>
        <v>0</v>
      </c>
      <c r="H61" s="267">
        <f>LP!S64</f>
        <v>0</v>
      </c>
      <c r="I61" s="267">
        <f t="shared" si="0"/>
        <v>0</v>
      </c>
      <c r="J61" s="267"/>
      <c r="K61" s="267"/>
      <c r="L61" s="267">
        <f>ING!R64</f>
        <v>0</v>
      </c>
      <c r="M61" s="267">
        <f>ING!S64</f>
        <v>0</v>
      </c>
      <c r="N61" s="267">
        <f t="shared" si="1"/>
        <v>0</v>
      </c>
      <c r="O61" s="267"/>
      <c r="P61" s="267"/>
      <c r="Q61" s="267">
        <f>FAI!R64</f>
        <v>0</v>
      </c>
      <c r="R61" s="267">
        <f>FAI!S64</f>
        <v>0</v>
      </c>
      <c r="S61" s="267">
        <f t="shared" si="2"/>
        <v>0</v>
      </c>
      <c r="T61" s="267"/>
      <c r="U61" s="267"/>
      <c r="V61" s="267">
        <f>'ED. FISICA'!R64</f>
        <v>0</v>
      </c>
      <c r="W61" s="267">
        <f>'ED. FISICA'!S64</f>
        <v>0</v>
      </c>
      <c r="X61" s="267">
        <f t="shared" si="3"/>
        <v>0</v>
      </c>
      <c r="Y61" s="267"/>
      <c r="Z61" s="267"/>
      <c r="AA61" s="267">
        <f>MAT!R64</f>
        <v>0</v>
      </c>
      <c r="AB61" s="267">
        <f>MAT!S64</f>
        <v>0</v>
      </c>
      <c r="AC61" s="267">
        <f t="shared" si="4"/>
        <v>0</v>
      </c>
      <c r="AD61" s="267"/>
      <c r="AE61" s="267"/>
      <c r="AF61" s="267">
        <f>QUI!R64</f>
        <v>0</v>
      </c>
      <c r="AG61" s="267">
        <f>QUI!S64</f>
        <v>0</v>
      </c>
      <c r="AH61" s="267">
        <f t="shared" si="5"/>
        <v>0</v>
      </c>
      <c r="AI61" s="267"/>
      <c r="AJ61" s="267"/>
      <c r="AK61" s="267">
        <f>FIS!R64</f>
        <v>0</v>
      </c>
      <c r="AL61" s="267">
        <f>FIS!S64</f>
        <v>0</v>
      </c>
      <c r="AM61" s="267">
        <f t="shared" si="6"/>
        <v>0</v>
      </c>
      <c r="AN61" s="267"/>
      <c r="AO61" s="267"/>
      <c r="AP61" s="267">
        <f>OGI!R64</f>
        <v>0</v>
      </c>
      <c r="AQ61" s="267">
        <f>OGI!S64</f>
        <v>0</v>
      </c>
      <c r="AR61" s="267">
        <f t="shared" si="7"/>
        <v>0</v>
      </c>
      <c r="AS61" s="267"/>
      <c r="AT61" s="267"/>
      <c r="AU61" s="267">
        <f>TLP!R64</f>
        <v>0</v>
      </c>
      <c r="AV61" s="267">
        <f>TLP!S64</f>
        <v>0</v>
      </c>
      <c r="AW61" s="267">
        <f t="shared" si="8"/>
        <v>0</v>
      </c>
      <c r="AX61" s="267"/>
      <c r="AY61" s="267"/>
      <c r="AZ61" s="267">
        <f>SEAC!R64</f>
        <v>0</v>
      </c>
      <c r="BA61" s="267">
        <f>SEAC!S64</f>
        <v>0</v>
      </c>
      <c r="BB61" s="267">
        <f t="shared" si="9"/>
        <v>0</v>
      </c>
      <c r="BC61" s="267"/>
      <c r="BD61" s="267"/>
      <c r="BE61" s="267">
        <f>TIC!R64</f>
        <v>0</v>
      </c>
      <c r="BF61" s="267">
        <f>TIC!S64</f>
        <v>0</v>
      </c>
      <c r="BG61" s="267">
        <f t="shared" si="10"/>
        <v>0</v>
      </c>
      <c r="BH61" s="262">
        <f t="shared" si="12"/>
        <v>51</v>
      </c>
      <c r="BI61" s="263" t="str">
        <f t="shared" si="11"/>
        <v>NÃO TRANSITA</v>
      </c>
      <c r="BJ61" s="263"/>
      <c r="BK61" s="263"/>
      <c r="BL61" s="35">
        <v>51</v>
      </c>
      <c r="BM61" s="30" t="str">
        <f t="shared" si="13"/>
        <v>M</v>
      </c>
      <c r="BN61" s="31">
        <f t="shared" si="14"/>
        <v>0</v>
      </c>
      <c r="BO61" s="31">
        <f t="shared" si="15"/>
        <v>0</v>
      </c>
      <c r="BP61" s="31">
        <f t="shared" si="16"/>
        <v>0</v>
      </c>
      <c r="BQ61" s="31">
        <f t="shared" si="17"/>
        <v>0</v>
      </c>
      <c r="BR61" s="31">
        <f t="shared" si="18"/>
        <v>0</v>
      </c>
      <c r="BS61" s="31">
        <f t="shared" si="19"/>
        <v>0</v>
      </c>
      <c r="BT61" s="31">
        <f t="shared" si="20"/>
        <v>0</v>
      </c>
      <c r="BU61" s="31">
        <f t="shared" si="21"/>
        <v>0</v>
      </c>
      <c r="BV61" s="31">
        <f t="shared" si="22"/>
        <v>0</v>
      </c>
      <c r="BW61" s="31">
        <f>+BB61</f>
        <v>0</v>
      </c>
      <c r="BX61" s="31">
        <f>+BG61</f>
        <v>0</v>
      </c>
      <c r="BY61" s="32">
        <f>COUNTIF(BN61:BX61,"&lt;9,5")</f>
        <v>11</v>
      </c>
    </row>
    <row r="62" spans="1:77" ht="18" customHeight="1" thickBot="1">
      <c r="A62" s="33">
        <v>52</v>
      </c>
      <c r="B62" s="25">
        <f>LISTA!B59</f>
        <v>74443</v>
      </c>
      <c r="C62" s="26" t="str">
        <f>LISTA!C59</f>
        <v>EMANUEL BERNARDO MÁRIO</v>
      </c>
      <c r="D62" s="27" t="str">
        <f>LISTA!D59</f>
        <v>M</v>
      </c>
      <c r="E62" s="264"/>
      <c r="F62" s="264"/>
      <c r="G62" s="267">
        <f>LP!R65</f>
        <v>0</v>
      </c>
      <c r="H62" s="267">
        <f>LP!S65</f>
        <v>0</v>
      </c>
      <c r="I62" s="267">
        <f t="shared" si="0"/>
        <v>0</v>
      </c>
      <c r="J62" s="267"/>
      <c r="K62" s="267"/>
      <c r="L62" s="267">
        <f>ING!R65</f>
        <v>0</v>
      </c>
      <c r="M62" s="267">
        <f>ING!S65</f>
        <v>0</v>
      </c>
      <c r="N62" s="267">
        <f t="shared" si="1"/>
        <v>0</v>
      </c>
      <c r="O62" s="267"/>
      <c r="P62" s="267"/>
      <c r="Q62" s="267">
        <f>FAI!R65</f>
        <v>0</v>
      </c>
      <c r="R62" s="267">
        <f>FAI!S65</f>
        <v>0</v>
      </c>
      <c r="S62" s="267">
        <f t="shared" si="2"/>
        <v>0</v>
      </c>
      <c r="T62" s="267"/>
      <c r="U62" s="267"/>
      <c r="V62" s="267">
        <f>'ED. FISICA'!R65</f>
        <v>0</v>
      </c>
      <c r="W62" s="267">
        <f>'ED. FISICA'!S65</f>
        <v>0</v>
      </c>
      <c r="X62" s="267">
        <f t="shared" si="3"/>
        <v>0</v>
      </c>
      <c r="Y62" s="267"/>
      <c r="Z62" s="267"/>
      <c r="AA62" s="267">
        <f>MAT!R65</f>
        <v>0</v>
      </c>
      <c r="AB62" s="267">
        <f>MAT!S65</f>
        <v>0</v>
      </c>
      <c r="AC62" s="267">
        <f t="shared" si="4"/>
        <v>0</v>
      </c>
      <c r="AD62" s="267"/>
      <c r="AE62" s="267"/>
      <c r="AF62" s="267">
        <f>QUI!R65</f>
        <v>0</v>
      </c>
      <c r="AG62" s="267">
        <f>QUI!S65</f>
        <v>0</v>
      </c>
      <c r="AH62" s="267">
        <f t="shared" si="5"/>
        <v>0</v>
      </c>
      <c r="AI62" s="267"/>
      <c r="AJ62" s="267"/>
      <c r="AK62" s="267">
        <f>FIS!R65</f>
        <v>0</v>
      </c>
      <c r="AL62" s="267">
        <f>FIS!S65</f>
        <v>0</v>
      </c>
      <c r="AM62" s="267">
        <f t="shared" si="6"/>
        <v>0</v>
      </c>
      <c r="AN62" s="267"/>
      <c r="AO62" s="267"/>
      <c r="AP62" s="267">
        <f>OGI!R65</f>
        <v>0</v>
      </c>
      <c r="AQ62" s="267">
        <f>OGI!S65</f>
        <v>0</v>
      </c>
      <c r="AR62" s="267">
        <f t="shared" si="7"/>
        <v>0</v>
      </c>
      <c r="AS62" s="267"/>
      <c r="AT62" s="267"/>
      <c r="AU62" s="267">
        <f>TLP!R65</f>
        <v>0</v>
      </c>
      <c r="AV62" s="267">
        <f>TLP!S65</f>
        <v>0</v>
      </c>
      <c r="AW62" s="267">
        <f t="shared" si="8"/>
        <v>0</v>
      </c>
      <c r="AX62" s="267"/>
      <c r="AY62" s="267"/>
      <c r="AZ62" s="267">
        <f>SEAC!R65</f>
        <v>0</v>
      </c>
      <c r="BA62" s="267">
        <f>SEAC!S65</f>
        <v>0</v>
      </c>
      <c r="BB62" s="267">
        <f t="shared" si="9"/>
        <v>0</v>
      </c>
      <c r="BC62" s="267"/>
      <c r="BD62" s="267"/>
      <c r="BE62" s="267">
        <f>TIC!R65</f>
        <v>0</v>
      </c>
      <c r="BF62" s="267">
        <f>TIC!S65</f>
        <v>0</v>
      </c>
      <c r="BG62" s="267">
        <f t="shared" si="10"/>
        <v>0</v>
      </c>
      <c r="BH62" s="265">
        <f t="shared" si="12"/>
        <v>52</v>
      </c>
      <c r="BI62" s="266" t="str">
        <f t="shared" si="11"/>
        <v>NÃO TRANSITA</v>
      </c>
      <c r="BJ62" s="266"/>
      <c r="BK62" s="266"/>
      <c r="BL62" s="35">
        <v>52</v>
      </c>
      <c r="BM62" s="30" t="str">
        <f t="shared" si="13"/>
        <v>M</v>
      </c>
      <c r="BN62" s="31">
        <f t="shared" si="14"/>
        <v>0</v>
      </c>
      <c r="BO62" s="31">
        <f t="shared" si="15"/>
        <v>0</v>
      </c>
      <c r="BP62" s="31">
        <f t="shared" si="16"/>
        <v>0</v>
      </c>
      <c r="BQ62" s="31">
        <f t="shared" si="17"/>
        <v>0</v>
      </c>
      <c r="BR62" s="31">
        <f t="shared" si="18"/>
        <v>0</v>
      </c>
      <c r="BS62" s="31">
        <f t="shared" si="19"/>
        <v>0</v>
      </c>
      <c r="BT62" s="31">
        <f t="shared" si="20"/>
        <v>0</v>
      </c>
      <c r="BU62" s="31">
        <f t="shared" si="21"/>
        <v>0</v>
      </c>
      <c r="BV62" s="31">
        <f t="shared" si="22"/>
        <v>0</v>
      </c>
      <c r="BW62" s="31">
        <f>+BB62</f>
        <v>0</v>
      </c>
      <c r="BX62" s="31">
        <f>+BG62</f>
        <v>0</v>
      </c>
      <c r="BY62" s="32">
        <f>COUNTIF(BN62:BX62,"&lt;9,5")</f>
        <v>11</v>
      </c>
    </row>
    <row r="63" spans="1:77" ht="30" customHeight="1">
      <c r="A63" s="253"/>
      <c r="B63" s="218"/>
      <c r="C63" s="218"/>
      <c r="D63" s="252"/>
      <c r="E63" s="254"/>
      <c r="F63" s="218"/>
      <c r="G63" s="218"/>
      <c r="H63" s="218"/>
      <c r="I63" s="252"/>
      <c r="J63" s="255"/>
      <c r="K63" s="218"/>
      <c r="L63" s="218"/>
      <c r="M63" s="218"/>
      <c r="N63" s="252"/>
      <c r="O63" s="251"/>
      <c r="P63" s="218"/>
      <c r="Q63" s="218"/>
      <c r="R63" s="218"/>
      <c r="S63" s="252"/>
      <c r="T63" s="251"/>
      <c r="U63" s="218"/>
      <c r="V63" s="218"/>
      <c r="W63" s="218"/>
      <c r="X63" s="252"/>
      <c r="Y63" s="251"/>
      <c r="Z63" s="218"/>
      <c r="AA63" s="218"/>
      <c r="AB63" s="218"/>
      <c r="AC63" s="252"/>
      <c r="AD63" s="251"/>
      <c r="AE63" s="218"/>
      <c r="AF63" s="218"/>
      <c r="AG63" s="218"/>
      <c r="AH63" s="252"/>
      <c r="AI63" s="251"/>
      <c r="AJ63" s="218"/>
      <c r="AK63" s="218"/>
      <c r="AL63" s="218"/>
      <c r="AM63" s="252"/>
      <c r="AN63" s="251"/>
      <c r="AO63" s="218"/>
      <c r="AP63" s="218"/>
      <c r="AQ63" s="218"/>
      <c r="AR63" s="252"/>
      <c r="AS63" s="251"/>
      <c r="AT63" s="218"/>
      <c r="AU63" s="218"/>
      <c r="AV63" s="218"/>
      <c r="AW63" s="252"/>
      <c r="AX63" s="257"/>
      <c r="AY63" s="218"/>
      <c r="AZ63" s="218"/>
      <c r="BA63" s="218"/>
      <c r="BB63" s="252"/>
      <c r="BC63" s="251"/>
      <c r="BD63" s="218"/>
      <c r="BE63" s="218"/>
      <c r="BF63" s="218"/>
      <c r="BG63" s="252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</row>
    <row r="64" spans="1:77" ht="12.75" customHeight="1">
      <c r="A64" s="239" t="s">
        <v>50</v>
      </c>
      <c r="B64" s="136"/>
      <c r="C64" s="136"/>
      <c r="D64" s="136"/>
      <c r="E64" s="136"/>
      <c r="F64" s="136"/>
      <c r="G64" s="136"/>
      <c r="H64" s="128"/>
      <c r="I64" s="128"/>
      <c r="J64" s="128"/>
      <c r="K64" s="128"/>
      <c r="L64" s="128"/>
      <c r="M64" s="240" t="s">
        <v>51</v>
      </c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241"/>
      <c r="AO64" s="136"/>
      <c r="AP64" s="136"/>
      <c r="AQ64" s="136"/>
      <c r="AR64" s="136"/>
      <c r="AS64" s="128"/>
      <c r="AT64" s="128"/>
      <c r="AU64" s="128"/>
      <c r="AV64" s="128"/>
      <c r="AW64" s="128"/>
      <c r="AX64" s="128"/>
      <c r="AY64" s="128"/>
      <c r="AZ64" s="128"/>
      <c r="BA64" s="128"/>
      <c r="BB64" s="128"/>
      <c r="BC64" s="128"/>
      <c r="BD64" s="128"/>
      <c r="BE64" s="128"/>
      <c r="BF64" s="128"/>
      <c r="BG64" s="12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</row>
    <row r="65" spans="1:77" ht="12.75" customHeight="1">
      <c r="A65" s="39"/>
      <c r="B65" s="39"/>
      <c r="C65" s="39"/>
      <c r="D65" s="40"/>
      <c r="E65" s="242" t="s">
        <v>52</v>
      </c>
      <c r="F65" s="243"/>
      <c r="G65" s="243"/>
      <c r="H65" s="244"/>
      <c r="I65" s="41">
        <f>COUNTIFS(D11:D62,"=M",I11:I62,"&gt;=9,5")</f>
        <v>0</v>
      </c>
      <c r="J65" s="242" t="s">
        <v>52</v>
      </c>
      <c r="K65" s="243"/>
      <c r="L65" s="243"/>
      <c r="M65" s="244"/>
      <c r="N65" s="41">
        <f>COUNTIFS(D11:D62,"=M",N11:N62,"&gt;=9,5")</f>
        <v>0</v>
      </c>
      <c r="O65" s="242" t="s">
        <v>52</v>
      </c>
      <c r="P65" s="243"/>
      <c r="Q65" s="243"/>
      <c r="R65" s="244"/>
      <c r="S65" s="41">
        <f>COUNTIFS(D11:D62,"=M",S11:S62,"&gt;=9,5")</f>
        <v>0</v>
      </c>
      <c r="T65" s="242" t="s">
        <v>52</v>
      </c>
      <c r="U65" s="243"/>
      <c r="V65" s="243"/>
      <c r="W65" s="244"/>
      <c r="X65" s="41">
        <f>COUNTIFS(D11:D62,"=M",X11:X62,"&gt;=9,5")</f>
        <v>0</v>
      </c>
      <c r="Y65" s="242" t="s">
        <v>52</v>
      </c>
      <c r="Z65" s="243"/>
      <c r="AA65" s="243"/>
      <c r="AB65" s="244"/>
      <c r="AC65" s="41">
        <f>COUNTIFS(D11:D62,"=M",AC11:AC62,"&gt;=9,5")</f>
        <v>0</v>
      </c>
      <c r="AD65" s="242" t="s">
        <v>52</v>
      </c>
      <c r="AE65" s="243"/>
      <c r="AF65" s="243"/>
      <c r="AG65" s="244"/>
      <c r="AH65" s="41">
        <f>COUNTIFS(D11:D62,"=M",AH11:AH62,"&gt;=9,5")</f>
        <v>0</v>
      </c>
      <c r="AI65" s="242" t="s">
        <v>52</v>
      </c>
      <c r="AJ65" s="243"/>
      <c r="AK65" s="243"/>
      <c r="AL65" s="244"/>
      <c r="AM65" s="41">
        <f>COUNTIFS(D11:D62,"=M",AM11:AM62,"&gt;=9,5")</f>
        <v>0</v>
      </c>
      <c r="AN65" s="242" t="s">
        <v>52</v>
      </c>
      <c r="AO65" s="243"/>
      <c r="AP65" s="243"/>
      <c r="AQ65" s="244"/>
      <c r="AR65" s="41">
        <f>COUNTIFS(D11:D62,"=M",AR11:AR62,"&gt;=9,5")</f>
        <v>0</v>
      </c>
      <c r="AS65" s="242" t="s">
        <v>52</v>
      </c>
      <c r="AT65" s="243"/>
      <c r="AU65" s="243"/>
      <c r="AV65" s="244"/>
      <c r="AW65" s="41">
        <f>COUNTIFS(D11:D62,"=M",AW11:AW62,"&gt;=9,5")</f>
        <v>0</v>
      </c>
      <c r="AX65" s="242" t="s">
        <v>52</v>
      </c>
      <c r="AY65" s="243"/>
      <c r="AZ65" s="243"/>
      <c r="BA65" s="244"/>
      <c r="BB65" s="41">
        <f>COUNTIFS(D11:D62,"=M",BB11:BB62,"&gt;=9,5")</f>
        <v>0</v>
      </c>
      <c r="BC65" s="242" t="s">
        <v>52</v>
      </c>
      <c r="BD65" s="243"/>
      <c r="BE65" s="243"/>
      <c r="BF65" s="244"/>
      <c r="BG65" s="41" t="e">
        <f>COUNTIFS(R11:R62,"=M",#REF!,"&gt;=9,5")</f>
        <v>#REF!</v>
      </c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</row>
    <row r="66" spans="1:77" ht="12.75" customHeight="1">
      <c r="A66" s="42"/>
      <c r="B66" s="42"/>
      <c r="C66" s="42"/>
      <c r="D66" s="43"/>
      <c r="E66" s="245" t="s">
        <v>53</v>
      </c>
      <c r="F66" s="246"/>
      <c r="G66" s="246"/>
      <c r="H66" s="247"/>
      <c r="I66" s="44">
        <f>COUNTIFS(D11:D62,"=M",I11:I62,"&lt;9,5")</f>
        <v>36</v>
      </c>
      <c r="J66" s="245" t="s">
        <v>53</v>
      </c>
      <c r="K66" s="246"/>
      <c r="L66" s="246"/>
      <c r="M66" s="247"/>
      <c r="N66" s="44">
        <f>COUNTIFS(D11:D62,"=M",N11:N62,"&lt;9,5")</f>
        <v>36</v>
      </c>
      <c r="O66" s="245" t="s">
        <v>53</v>
      </c>
      <c r="P66" s="246"/>
      <c r="Q66" s="246"/>
      <c r="R66" s="247"/>
      <c r="S66" s="44">
        <f>COUNTIFS(D11:D62,"=M",S11:S62,"&lt;9,5")</f>
        <v>36</v>
      </c>
      <c r="T66" s="245" t="s">
        <v>53</v>
      </c>
      <c r="U66" s="246"/>
      <c r="V66" s="246"/>
      <c r="W66" s="247"/>
      <c r="X66" s="44">
        <f>COUNTIFS(D11:D62,"=M",X11:X62,"&lt;9,5")</f>
        <v>36</v>
      </c>
      <c r="Y66" s="245" t="s">
        <v>53</v>
      </c>
      <c r="Z66" s="246"/>
      <c r="AA66" s="246"/>
      <c r="AB66" s="247"/>
      <c r="AC66" s="44">
        <f>COUNTIFS(D11:D62,"=M",AC11:AC62,"&lt;9,5")</f>
        <v>36</v>
      </c>
      <c r="AD66" s="245" t="s">
        <v>53</v>
      </c>
      <c r="AE66" s="246"/>
      <c r="AF66" s="246"/>
      <c r="AG66" s="247"/>
      <c r="AH66" s="44">
        <f>COUNTIFS(D11:D62,"=M",AH11:AH62,"&lt;9,5")</f>
        <v>36</v>
      </c>
      <c r="AI66" s="245" t="s">
        <v>53</v>
      </c>
      <c r="AJ66" s="246"/>
      <c r="AK66" s="246"/>
      <c r="AL66" s="247"/>
      <c r="AM66" s="44">
        <f>COUNTIFS(D11:D62,"=M",AM11:AM62,"&lt;9,5")</f>
        <v>36</v>
      </c>
      <c r="AN66" s="245" t="s">
        <v>53</v>
      </c>
      <c r="AO66" s="246"/>
      <c r="AP66" s="246"/>
      <c r="AQ66" s="247"/>
      <c r="AR66" s="44">
        <f>COUNTIFS(D11:D62,"=M",AR11:AR62,"&lt;9,5")</f>
        <v>36</v>
      </c>
      <c r="AS66" s="245" t="s">
        <v>53</v>
      </c>
      <c r="AT66" s="246"/>
      <c r="AU66" s="246"/>
      <c r="AV66" s="247"/>
      <c r="AW66" s="44">
        <f>COUNTIFS(D11:D62,"=M",AW11:AW62,"&lt;9,5")</f>
        <v>36</v>
      </c>
      <c r="AX66" s="245" t="s">
        <v>53</v>
      </c>
      <c r="AY66" s="246"/>
      <c r="AZ66" s="246"/>
      <c r="BA66" s="247"/>
      <c r="BB66" s="44">
        <f>COUNTIFS(D11:D62,"=M",BB11:BB62,"&lt;9,5")</f>
        <v>36</v>
      </c>
      <c r="BC66" s="245" t="s">
        <v>53</v>
      </c>
      <c r="BD66" s="246"/>
      <c r="BE66" s="246"/>
      <c r="BF66" s="247"/>
      <c r="BG66" s="44" t="e">
        <f>COUNTIFS(R11:R62,"=M",#REF!,"&lt;9,5")</f>
        <v>#REF!</v>
      </c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</row>
    <row r="67" spans="1:77" ht="12.75" customHeight="1">
      <c r="A67" s="42"/>
      <c r="B67" s="42"/>
      <c r="C67" s="42"/>
      <c r="D67" s="43"/>
      <c r="E67" s="245" t="s">
        <v>54</v>
      </c>
      <c r="F67" s="246"/>
      <c r="G67" s="246"/>
      <c r="H67" s="247"/>
      <c r="I67" s="45">
        <f>COUNTIFS(D11:D62,"=F",I11:I62,"&gt;=9,5")</f>
        <v>0</v>
      </c>
      <c r="J67" s="245" t="s">
        <v>54</v>
      </c>
      <c r="K67" s="246"/>
      <c r="L67" s="246"/>
      <c r="M67" s="247"/>
      <c r="N67" s="45">
        <f>COUNTIFS(D11:D62,"=F",N11:N62,"&gt;=9,5")</f>
        <v>0</v>
      </c>
      <c r="O67" s="245" t="s">
        <v>54</v>
      </c>
      <c r="P67" s="246"/>
      <c r="Q67" s="246"/>
      <c r="R67" s="247"/>
      <c r="S67" s="45">
        <f>COUNTIFS(D11:D62,"=F",S11:S62,"&gt;=9,5")</f>
        <v>0</v>
      </c>
      <c r="T67" s="245" t="s">
        <v>54</v>
      </c>
      <c r="U67" s="246"/>
      <c r="V67" s="246"/>
      <c r="W67" s="247"/>
      <c r="X67" s="45">
        <f>COUNTIFS(D11:D62,"=F",X11:X62,"&gt;=9,5")</f>
        <v>0</v>
      </c>
      <c r="Y67" s="245" t="s">
        <v>54</v>
      </c>
      <c r="Z67" s="246"/>
      <c r="AA67" s="246"/>
      <c r="AB67" s="247"/>
      <c r="AC67" s="45">
        <f>COUNTIFS(D11:D62,"=F",AC11:AC62,"&gt;=9,5")</f>
        <v>0</v>
      </c>
      <c r="AD67" s="245" t="s">
        <v>54</v>
      </c>
      <c r="AE67" s="246"/>
      <c r="AF67" s="246"/>
      <c r="AG67" s="247"/>
      <c r="AH67" s="45">
        <f>COUNTIFS(D11:D62,"=F",AH11:AH62,"&gt;=9,5")</f>
        <v>0</v>
      </c>
      <c r="AI67" s="245" t="s">
        <v>54</v>
      </c>
      <c r="AJ67" s="246"/>
      <c r="AK67" s="246"/>
      <c r="AL67" s="247"/>
      <c r="AM67" s="45">
        <f>COUNTIFS(D11:D62,"=F",AM11:AM62,"&gt;=9,5")</f>
        <v>0</v>
      </c>
      <c r="AN67" s="245" t="s">
        <v>54</v>
      </c>
      <c r="AO67" s="246"/>
      <c r="AP67" s="246"/>
      <c r="AQ67" s="247"/>
      <c r="AR67" s="45">
        <f>COUNTIFS(D11:D62,"=F",AR11:AR62,"&gt;=9,5")</f>
        <v>0</v>
      </c>
      <c r="AS67" s="245" t="s">
        <v>54</v>
      </c>
      <c r="AT67" s="246"/>
      <c r="AU67" s="246"/>
      <c r="AV67" s="247"/>
      <c r="AW67" s="45">
        <f>COUNTIFS(D11:D62,"=F",AW11:AW62,"&gt;=9,5")</f>
        <v>0</v>
      </c>
      <c r="AX67" s="245" t="s">
        <v>54</v>
      </c>
      <c r="AY67" s="246"/>
      <c r="AZ67" s="246"/>
      <c r="BA67" s="247"/>
      <c r="BB67" s="45">
        <f>COUNTIFS(D11:D62,"=F",BB11:BB62,"&gt;=9,5")</f>
        <v>0</v>
      </c>
      <c r="BC67" s="245" t="s">
        <v>54</v>
      </c>
      <c r="BD67" s="246"/>
      <c r="BE67" s="246"/>
      <c r="BF67" s="247"/>
      <c r="BG67" s="45" t="e">
        <f>COUNTIFS(R11:R62,"=F",#REF!,"&gt;=9,5")</f>
        <v>#REF!</v>
      </c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</row>
    <row r="68" spans="1:77" ht="12.75" customHeight="1">
      <c r="A68" s="42"/>
      <c r="B68" s="42"/>
      <c r="C68" s="42"/>
      <c r="D68" s="43"/>
      <c r="E68" s="236" t="s">
        <v>55</v>
      </c>
      <c r="F68" s="237"/>
      <c r="G68" s="237"/>
      <c r="H68" s="238"/>
      <c r="I68" s="46">
        <f>COUNTIFS(D11:D62,"=F",I11:I62,"&lt;9,5")</f>
        <v>16</v>
      </c>
      <c r="J68" s="236" t="s">
        <v>55</v>
      </c>
      <c r="K68" s="237"/>
      <c r="L68" s="237"/>
      <c r="M68" s="238"/>
      <c r="N68" s="46">
        <f>COUNTIFS(D11:D62,"=F",N11:N62,"&lt;9,5")</f>
        <v>16</v>
      </c>
      <c r="O68" s="236" t="s">
        <v>55</v>
      </c>
      <c r="P68" s="237"/>
      <c r="Q68" s="237"/>
      <c r="R68" s="238"/>
      <c r="S68" s="46">
        <f>COUNTIFS(D11:D62,"=F",S11:S62,"&lt;9,5")</f>
        <v>16</v>
      </c>
      <c r="T68" s="236" t="s">
        <v>55</v>
      </c>
      <c r="U68" s="237"/>
      <c r="V68" s="237"/>
      <c r="W68" s="238"/>
      <c r="X68" s="46">
        <f>COUNTIFS(D11:D62,"=F",X11:X62,"&lt;9,5")</f>
        <v>16</v>
      </c>
      <c r="Y68" s="236" t="s">
        <v>55</v>
      </c>
      <c r="Z68" s="237"/>
      <c r="AA68" s="237"/>
      <c r="AB68" s="238"/>
      <c r="AC68" s="46">
        <f>COUNTIFS(D11:D62,"=F",AC11:AC62,"&lt;9,5")</f>
        <v>16</v>
      </c>
      <c r="AD68" s="236" t="s">
        <v>55</v>
      </c>
      <c r="AE68" s="237"/>
      <c r="AF68" s="237"/>
      <c r="AG68" s="238"/>
      <c r="AH68" s="46">
        <f>COUNTIFS(D11:D62,"=F",AH11:AH62,"&lt;9,5")</f>
        <v>16</v>
      </c>
      <c r="AI68" s="236" t="s">
        <v>55</v>
      </c>
      <c r="AJ68" s="237"/>
      <c r="AK68" s="237"/>
      <c r="AL68" s="238"/>
      <c r="AM68" s="46">
        <f>COUNTIFS(D11:D62,"=F",AM11:AM62,"&lt;9,5")</f>
        <v>16</v>
      </c>
      <c r="AN68" s="236" t="s">
        <v>55</v>
      </c>
      <c r="AO68" s="237"/>
      <c r="AP68" s="237"/>
      <c r="AQ68" s="238"/>
      <c r="AR68" s="46">
        <f>COUNTIFS(D11:D62,"=F",AR11:AR62,"&lt;9,5")</f>
        <v>16</v>
      </c>
      <c r="AS68" s="236" t="s">
        <v>55</v>
      </c>
      <c r="AT68" s="237"/>
      <c r="AU68" s="237"/>
      <c r="AV68" s="238"/>
      <c r="AW68" s="46">
        <f>COUNTIFS(D11:D62,"=F",AW11:AW62,"&lt;9,5")</f>
        <v>16</v>
      </c>
      <c r="AX68" s="236" t="s">
        <v>55</v>
      </c>
      <c r="AY68" s="237"/>
      <c r="AZ68" s="237"/>
      <c r="BA68" s="238"/>
      <c r="BB68" s="46">
        <f>COUNTIFS(D11:D62,"=F",BB11:BB62,"&lt;9,5")</f>
        <v>16</v>
      </c>
      <c r="BC68" s="236" t="s">
        <v>55</v>
      </c>
      <c r="BD68" s="237"/>
      <c r="BE68" s="237"/>
      <c r="BF68" s="238"/>
      <c r="BG68" s="46" t="e">
        <f>COUNTIFS(R11:R62,"=F",#REF!,"&lt;9,5")</f>
        <v>#REF!</v>
      </c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</row>
    <row r="69" spans="1:77" ht="12.75" customHeight="1">
      <c r="A69" s="42"/>
      <c r="B69" s="42"/>
      <c r="C69" s="42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</row>
    <row r="70" spans="1:77" ht="12" customHeight="1">
      <c r="A70" s="235" t="s">
        <v>56</v>
      </c>
      <c r="B70" s="131"/>
      <c r="C70" s="131"/>
      <c r="D70" s="47"/>
      <c r="E70" s="47"/>
      <c r="F70" s="47"/>
      <c r="G70" s="47"/>
      <c r="H70" s="47"/>
      <c r="I70" s="47"/>
      <c r="J70" s="47"/>
      <c r="K70" s="47"/>
      <c r="L70" s="47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49"/>
      <c r="AJ70" s="49"/>
      <c r="AK70" s="49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250" t="s">
        <v>57</v>
      </c>
      <c r="AW70" s="139"/>
      <c r="AX70" s="139"/>
      <c r="AY70" s="139"/>
      <c r="AZ70" s="139"/>
      <c r="BA70" s="139"/>
      <c r="BB70" s="139"/>
      <c r="BC70" s="139"/>
      <c r="BD70" s="139"/>
      <c r="BE70" s="139"/>
      <c r="BF70" s="139"/>
      <c r="BG70" s="140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</row>
    <row r="71" spans="1:77" ht="12" customHeight="1">
      <c r="A71" s="248" t="s">
        <v>58</v>
      </c>
      <c r="B71" s="131"/>
      <c r="C71" s="131"/>
      <c r="D71" s="50"/>
      <c r="E71" s="50"/>
      <c r="F71" s="50"/>
      <c r="G71" s="50"/>
      <c r="H71" s="50"/>
      <c r="I71" s="50"/>
      <c r="J71" s="50"/>
      <c r="K71" s="50"/>
      <c r="L71" s="5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49"/>
      <c r="AJ71" s="49"/>
      <c r="AK71" s="49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249"/>
      <c r="AW71" s="131"/>
      <c r="AX71" s="131"/>
      <c r="AY71" s="131"/>
      <c r="AZ71" s="131"/>
      <c r="BA71" s="131"/>
      <c r="BB71" s="131"/>
      <c r="BC71" s="131"/>
      <c r="BD71" s="131"/>
      <c r="BE71" s="131"/>
      <c r="BF71" s="131"/>
      <c r="BG71" s="131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</row>
    <row r="72" spans="1:77" ht="12" customHeight="1">
      <c r="A72" s="235"/>
      <c r="B72" s="131"/>
      <c r="C72" s="131"/>
      <c r="D72" s="47"/>
      <c r="E72" s="47"/>
      <c r="F72" s="47"/>
      <c r="G72" s="47"/>
      <c r="H72" s="47"/>
      <c r="I72" s="47"/>
      <c r="J72" s="47"/>
      <c r="K72" s="47"/>
      <c r="L72" s="47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49"/>
      <c r="AJ72" s="49"/>
      <c r="AK72" s="49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250" t="s">
        <v>59</v>
      </c>
      <c r="AW72" s="139"/>
      <c r="AX72" s="139"/>
      <c r="AY72" s="139"/>
      <c r="AZ72" s="139"/>
      <c r="BA72" s="139"/>
      <c r="BB72" s="139"/>
      <c r="BC72" s="139"/>
      <c r="BD72" s="139"/>
      <c r="BE72" s="139"/>
      <c r="BF72" s="139"/>
      <c r="BG72" s="140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</row>
    <row r="73" spans="1:77" ht="14.25" customHeight="1">
      <c r="A73" s="11"/>
      <c r="B73" s="11"/>
      <c r="C73" s="53"/>
      <c r="D73" s="16"/>
      <c r="E73" s="16"/>
      <c r="F73" s="16"/>
      <c r="G73" s="16"/>
      <c r="H73" s="11"/>
      <c r="I73" s="54"/>
      <c r="J73" s="54"/>
      <c r="K73" s="54"/>
      <c r="L73" s="54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</row>
    <row r="74" spans="1:77" ht="14.25" customHeight="1">
      <c r="A74" s="11"/>
      <c r="B74" s="11"/>
      <c r="C74" s="53"/>
      <c r="D74" s="16"/>
      <c r="E74" s="16"/>
      <c r="F74" s="16"/>
      <c r="G74" s="16"/>
      <c r="H74" s="11"/>
      <c r="I74" s="54"/>
      <c r="J74" s="54"/>
      <c r="K74" s="54"/>
      <c r="L74" s="54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</row>
    <row r="75" spans="1:77" ht="14.25" customHeight="1">
      <c r="A75" s="11"/>
      <c r="B75" s="11"/>
      <c r="C75" s="53"/>
      <c r="D75" s="16"/>
      <c r="E75" s="16"/>
      <c r="F75" s="16"/>
      <c r="G75" s="16"/>
      <c r="H75" s="11"/>
      <c r="I75" s="54"/>
      <c r="J75" s="54"/>
      <c r="K75" s="54"/>
      <c r="L75" s="54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</row>
    <row r="76" spans="1:77" ht="14.25" customHeight="1">
      <c r="A76" s="11"/>
      <c r="B76" s="11"/>
      <c r="C76" s="53"/>
      <c r="D76" s="16"/>
      <c r="E76" s="16"/>
      <c r="F76" s="16"/>
      <c r="G76" s="16"/>
      <c r="H76" s="11"/>
      <c r="I76" s="54"/>
      <c r="J76" s="54"/>
      <c r="K76" s="54"/>
      <c r="L76" s="54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</row>
    <row r="77" spans="1:77" ht="14.25" customHeight="1">
      <c r="A77" s="11"/>
      <c r="B77" s="11"/>
      <c r="C77" s="53"/>
      <c r="D77" s="16"/>
      <c r="E77" s="16"/>
      <c r="F77" s="16"/>
      <c r="G77" s="16"/>
      <c r="H77" s="11"/>
      <c r="I77" s="54"/>
      <c r="J77" s="54"/>
      <c r="K77" s="54"/>
      <c r="L77" s="54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</row>
    <row r="78" spans="1:77" ht="14.25" customHeight="1">
      <c r="A78" s="11"/>
      <c r="B78" s="11"/>
      <c r="C78" s="53"/>
      <c r="D78" s="16"/>
      <c r="E78" s="16"/>
      <c r="F78" s="16"/>
      <c r="G78" s="16"/>
      <c r="H78" s="11"/>
      <c r="I78" s="54"/>
      <c r="J78" s="54"/>
      <c r="K78" s="54"/>
      <c r="L78" s="54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</row>
    <row r="79" spans="1:77" ht="14.25" customHeight="1">
      <c r="A79" s="11"/>
      <c r="B79" s="11"/>
      <c r="C79" s="53"/>
      <c r="D79" s="16"/>
      <c r="E79" s="122"/>
      <c r="F79" s="16"/>
      <c r="G79" s="16"/>
      <c r="H79" s="11"/>
      <c r="I79" s="54"/>
      <c r="J79" s="54"/>
      <c r="K79" s="54"/>
      <c r="L79" s="54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</row>
    <row r="80" spans="1:77" ht="14.25" customHeight="1">
      <c r="A80" s="11"/>
      <c r="B80" s="11"/>
      <c r="C80" s="53"/>
      <c r="D80" s="16"/>
      <c r="E80" s="16"/>
      <c r="F80" s="16"/>
      <c r="G80" s="16"/>
      <c r="H80" s="11"/>
      <c r="I80" s="54"/>
      <c r="J80" s="54"/>
      <c r="K80" s="54"/>
      <c r="L80" s="54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</row>
    <row r="81" spans="1:77" ht="14.25" customHeight="1">
      <c r="A81" s="11"/>
      <c r="B81" s="11"/>
      <c r="C81" s="53"/>
      <c r="D81" s="16"/>
      <c r="E81" s="16"/>
      <c r="F81" s="16"/>
      <c r="G81" s="16"/>
      <c r="H81" s="11"/>
      <c r="I81" s="54"/>
      <c r="J81" s="54"/>
      <c r="K81" s="54"/>
      <c r="L81" s="54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</row>
    <row r="82" spans="1:77" ht="14.25" customHeight="1">
      <c r="A82" s="11"/>
      <c r="B82" s="11"/>
      <c r="C82" s="53"/>
      <c r="D82" s="16"/>
      <c r="E82" s="16"/>
      <c r="F82" s="16"/>
      <c r="G82" s="16"/>
      <c r="H82" s="11"/>
      <c r="I82" s="54"/>
      <c r="J82" s="54"/>
      <c r="K82" s="54"/>
      <c r="L82" s="54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</row>
    <row r="83" spans="1:77" ht="14.25" customHeight="1">
      <c r="A83" s="11"/>
      <c r="B83" s="11"/>
      <c r="C83" s="53"/>
      <c r="D83" s="16"/>
      <c r="E83" s="16"/>
      <c r="F83" s="16"/>
      <c r="G83" s="16"/>
      <c r="H83" s="11"/>
      <c r="I83" s="54"/>
      <c r="J83" s="54"/>
      <c r="K83" s="54"/>
      <c r="L83" s="54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</row>
    <row r="84" spans="1:77" ht="14.25" customHeight="1">
      <c r="A84" s="11"/>
      <c r="B84" s="11"/>
      <c r="C84" s="53"/>
      <c r="D84" s="16"/>
      <c r="E84" s="16"/>
      <c r="F84" s="16"/>
      <c r="G84" s="16"/>
      <c r="H84" s="11"/>
      <c r="I84" s="54"/>
      <c r="J84" s="54"/>
      <c r="K84" s="54"/>
      <c r="L84" s="54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</row>
    <row r="85" spans="1:77" ht="14.25" customHeight="1">
      <c r="A85" s="11"/>
      <c r="B85" s="11"/>
      <c r="C85" s="53"/>
      <c r="D85" s="16"/>
      <c r="E85" s="16"/>
      <c r="F85" s="16"/>
      <c r="G85" s="16"/>
      <c r="H85" s="11"/>
      <c r="I85" s="54"/>
      <c r="J85" s="54"/>
      <c r="K85" s="54"/>
      <c r="L85" s="54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</row>
    <row r="86" spans="1:77" ht="14.25" customHeight="1">
      <c r="A86" s="11"/>
      <c r="B86" s="11"/>
      <c r="C86" s="53"/>
      <c r="D86" s="16"/>
      <c r="E86" s="16"/>
      <c r="F86" s="16"/>
      <c r="G86" s="16"/>
      <c r="H86" s="11"/>
      <c r="I86" s="54"/>
      <c r="J86" s="54"/>
      <c r="K86" s="54"/>
      <c r="L86" s="54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</row>
    <row r="87" spans="1:77" ht="14.25" customHeight="1">
      <c r="A87" s="11"/>
      <c r="B87" s="11"/>
      <c r="C87" s="53"/>
      <c r="D87" s="16"/>
      <c r="E87" s="16"/>
      <c r="F87" s="16"/>
      <c r="G87" s="16"/>
      <c r="H87" s="11"/>
      <c r="I87" s="54"/>
      <c r="J87" s="54"/>
      <c r="K87" s="54"/>
      <c r="L87" s="54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</row>
    <row r="88" spans="1:77" ht="14.25" customHeight="1">
      <c r="A88" s="11"/>
      <c r="B88" s="11"/>
      <c r="C88" s="53"/>
      <c r="D88" s="16"/>
      <c r="E88" s="16"/>
      <c r="F88" s="16"/>
      <c r="G88" s="16"/>
      <c r="H88" s="11"/>
      <c r="I88" s="54"/>
      <c r="J88" s="54"/>
      <c r="K88" s="54"/>
      <c r="L88" s="54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</row>
    <row r="89" spans="1:77" ht="14.25" customHeight="1">
      <c r="A89" s="11"/>
      <c r="B89" s="11"/>
      <c r="C89" s="53"/>
      <c r="D89" s="16"/>
      <c r="E89" s="16"/>
      <c r="F89" s="16"/>
      <c r="G89" s="16"/>
      <c r="H89" s="11"/>
      <c r="I89" s="54"/>
      <c r="J89" s="54"/>
      <c r="K89" s="54"/>
      <c r="L89" s="54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</row>
    <row r="90" spans="1:77" ht="14.25" customHeight="1">
      <c r="A90" s="11"/>
      <c r="B90" s="11"/>
      <c r="C90" s="53"/>
      <c r="D90" s="16"/>
      <c r="E90" s="16"/>
      <c r="F90" s="16"/>
      <c r="G90" s="16"/>
      <c r="H90" s="11"/>
      <c r="I90" s="54"/>
      <c r="J90" s="54"/>
      <c r="K90" s="54"/>
      <c r="L90" s="54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</row>
    <row r="91" spans="1:77" ht="14.25" customHeight="1">
      <c r="A91" s="11"/>
      <c r="B91" s="11"/>
      <c r="C91" s="53"/>
      <c r="D91" s="16"/>
      <c r="E91" s="16"/>
      <c r="F91" s="16"/>
      <c r="G91" s="16"/>
      <c r="H91" s="11"/>
      <c r="I91" s="54"/>
      <c r="J91" s="54"/>
      <c r="K91" s="54"/>
      <c r="L91" s="54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</row>
    <row r="92" spans="1:77" ht="14.25" customHeight="1">
      <c r="A92" s="11"/>
      <c r="B92" s="11"/>
      <c r="C92" s="53"/>
      <c r="D92" s="16"/>
      <c r="E92" s="16"/>
      <c r="F92" s="16"/>
      <c r="G92" s="16"/>
      <c r="H92" s="11"/>
      <c r="I92" s="54"/>
      <c r="J92" s="54"/>
      <c r="K92" s="54"/>
      <c r="L92" s="54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</row>
    <row r="93" spans="1:77" ht="14.25" customHeight="1">
      <c r="A93" s="11"/>
      <c r="B93" s="11"/>
      <c r="C93" s="53"/>
      <c r="D93" s="16"/>
      <c r="E93" s="16"/>
      <c r="F93" s="16"/>
      <c r="G93" s="16"/>
      <c r="H93" s="11"/>
      <c r="I93" s="54"/>
      <c r="J93" s="54"/>
      <c r="K93" s="54"/>
      <c r="L93" s="54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</row>
    <row r="94" spans="1:77" ht="14.25" customHeight="1">
      <c r="A94" s="11"/>
      <c r="B94" s="11"/>
      <c r="C94" s="53"/>
      <c r="D94" s="16"/>
      <c r="E94" s="16"/>
      <c r="F94" s="16"/>
      <c r="G94" s="16"/>
      <c r="H94" s="11"/>
      <c r="I94" s="54"/>
      <c r="J94" s="54"/>
      <c r="K94" s="54"/>
      <c r="L94" s="54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</row>
    <row r="95" spans="1:77" ht="14.25" customHeight="1">
      <c r="A95" s="11"/>
      <c r="B95" s="11"/>
      <c r="C95" s="53"/>
      <c r="D95" s="16"/>
      <c r="E95" s="16"/>
      <c r="F95" s="16"/>
      <c r="G95" s="16"/>
      <c r="H95" s="11"/>
      <c r="I95" s="54"/>
      <c r="J95" s="54"/>
      <c r="K95" s="54"/>
      <c r="L95" s="54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</row>
    <row r="96" spans="1:77" ht="14.25" customHeight="1">
      <c r="A96" s="11"/>
      <c r="B96" s="11"/>
      <c r="C96" s="53"/>
      <c r="D96" s="16"/>
      <c r="E96" s="16"/>
      <c r="F96" s="16"/>
      <c r="G96" s="16"/>
      <c r="H96" s="11"/>
      <c r="I96" s="54"/>
      <c r="J96" s="54"/>
      <c r="K96" s="54"/>
      <c r="L96" s="54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</row>
    <row r="97" spans="1:77" ht="14.25" customHeight="1">
      <c r="A97" s="11"/>
      <c r="B97" s="11"/>
      <c r="C97" s="53"/>
      <c r="D97" s="16"/>
      <c r="E97" s="16"/>
      <c r="F97" s="16"/>
      <c r="G97" s="16"/>
      <c r="H97" s="11"/>
      <c r="I97" s="54"/>
      <c r="J97" s="54"/>
      <c r="K97" s="54"/>
      <c r="L97" s="54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</row>
    <row r="98" spans="1:77" ht="14.25" customHeight="1">
      <c r="A98" s="11"/>
      <c r="B98" s="11"/>
      <c r="C98" s="53"/>
      <c r="D98" s="16"/>
      <c r="E98" s="16"/>
      <c r="F98" s="16"/>
      <c r="G98" s="16"/>
      <c r="H98" s="11"/>
      <c r="I98" s="54"/>
      <c r="J98" s="54"/>
      <c r="K98" s="54"/>
      <c r="L98" s="54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</row>
    <row r="99" spans="1:77" ht="14.25" customHeight="1">
      <c r="A99" s="11"/>
      <c r="B99" s="11"/>
      <c r="C99" s="53"/>
      <c r="D99" s="16"/>
      <c r="E99" s="16"/>
      <c r="F99" s="16"/>
      <c r="G99" s="16"/>
      <c r="H99" s="11"/>
      <c r="I99" s="54"/>
      <c r="J99" s="54"/>
      <c r="K99" s="54"/>
      <c r="L99" s="54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</row>
    <row r="100" spans="1:77" ht="14.25" customHeight="1">
      <c r="A100" s="11"/>
      <c r="B100" s="11"/>
      <c r="C100" s="53"/>
      <c r="D100" s="16"/>
      <c r="E100" s="16"/>
      <c r="F100" s="16"/>
      <c r="G100" s="16"/>
      <c r="H100" s="11"/>
      <c r="I100" s="54"/>
      <c r="J100" s="54"/>
      <c r="K100" s="54"/>
      <c r="L100" s="54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</row>
    <row r="101" spans="1:77" ht="14.25" customHeight="1">
      <c r="A101" s="11"/>
      <c r="B101" s="11"/>
      <c r="C101" s="53"/>
      <c r="D101" s="16"/>
      <c r="E101" s="16"/>
      <c r="F101" s="16"/>
      <c r="G101" s="16"/>
      <c r="H101" s="11"/>
      <c r="I101" s="54"/>
      <c r="J101" s="54"/>
      <c r="K101" s="54"/>
      <c r="L101" s="54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</row>
    <row r="102" spans="1:77" ht="14.25" customHeight="1">
      <c r="A102" s="11"/>
      <c r="B102" s="11"/>
      <c r="C102" s="53"/>
      <c r="D102" s="16"/>
      <c r="E102" s="16"/>
      <c r="F102" s="16"/>
      <c r="G102" s="16"/>
      <c r="H102" s="11"/>
      <c r="I102" s="54"/>
      <c r="J102" s="54"/>
      <c r="K102" s="54"/>
      <c r="L102" s="54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</row>
    <row r="103" spans="1:77" ht="14.25" customHeight="1">
      <c r="A103" s="11"/>
      <c r="B103" s="11"/>
      <c r="C103" s="53"/>
      <c r="D103" s="16"/>
      <c r="E103" s="16"/>
      <c r="F103" s="16"/>
      <c r="G103" s="16"/>
      <c r="H103" s="11"/>
      <c r="I103" s="54"/>
      <c r="J103" s="54"/>
      <c r="K103" s="54"/>
      <c r="L103" s="54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</row>
    <row r="104" spans="1:77" ht="14.25" customHeight="1">
      <c r="A104" s="11"/>
      <c r="B104" s="11"/>
      <c r="C104" s="53"/>
      <c r="D104" s="16"/>
      <c r="E104" s="16"/>
      <c r="F104" s="16"/>
      <c r="G104" s="16"/>
      <c r="H104" s="11"/>
      <c r="I104" s="54"/>
      <c r="J104" s="54"/>
      <c r="K104" s="54"/>
      <c r="L104" s="54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</row>
    <row r="105" spans="1:77" ht="14.25" customHeight="1">
      <c r="A105" s="11"/>
      <c r="B105" s="11"/>
      <c r="C105" s="53"/>
      <c r="D105" s="16"/>
      <c r="E105" s="16"/>
      <c r="F105" s="16"/>
      <c r="G105" s="16"/>
      <c r="H105" s="11"/>
      <c r="I105" s="54"/>
      <c r="J105" s="54"/>
      <c r="K105" s="54"/>
      <c r="L105" s="54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</row>
    <row r="106" spans="1:77" ht="14.25" customHeight="1">
      <c r="A106" s="11"/>
      <c r="B106" s="11"/>
      <c r="C106" s="53"/>
      <c r="D106" s="16"/>
      <c r="E106" s="16"/>
      <c r="F106" s="16"/>
      <c r="G106" s="16"/>
      <c r="H106" s="11"/>
      <c r="I106" s="54"/>
      <c r="J106" s="54"/>
      <c r="K106" s="54"/>
      <c r="L106" s="54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</row>
    <row r="107" spans="1:77" ht="14.25" customHeight="1">
      <c r="A107" s="11"/>
      <c r="B107" s="11"/>
      <c r="C107" s="53"/>
      <c r="D107" s="16"/>
      <c r="E107" s="16"/>
      <c r="F107" s="16"/>
      <c r="G107" s="16"/>
      <c r="H107" s="11"/>
      <c r="I107" s="54"/>
      <c r="J107" s="54"/>
      <c r="K107" s="54"/>
      <c r="L107" s="54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</row>
    <row r="108" spans="1:77" ht="14.25" customHeight="1">
      <c r="A108" s="11"/>
      <c r="B108" s="11"/>
      <c r="C108" s="53"/>
      <c r="D108" s="16"/>
      <c r="E108" s="16"/>
      <c r="F108" s="16"/>
      <c r="G108" s="16"/>
      <c r="H108" s="11"/>
      <c r="I108" s="54"/>
      <c r="J108" s="54"/>
      <c r="K108" s="54"/>
      <c r="L108" s="54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</row>
    <row r="109" spans="1:77" ht="14.25" customHeight="1">
      <c r="A109" s="11"/>
      <c r="B109" s="11"/>
      <c r="C109" s="53"/>
      <c r="D109" s="16"/>
      <c r="E109" s="16"/>
      <c r="F109" s="16"/>
      <c r="G109" s="16"/>
      <c r="H109" s="11"/>
      <c r="I109" s="54"/>
      <c r="J109" s="54"/>
      <c r="K109" s="54"/>
      <c r="L109" s="54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</row>
    <row r="110" spans="1:77" ht="14.25" customHeight="1">
      <c r="A110" s="11"/>
      <c r="B110" s="11"/>
      <c r="C110" s="53"/>
      <c r="D110" s="16"/>
      <c r="E110" s="16"/>
      <c r="F110" s="16"/>
      <c r="G110" s="16"/>
      <c r="H110" s="11"/>
      <c r="I110" s="54"/>
      <c r="J110" s="54"/>
      <c r="K110" s="54"/>
      <c r="L110" s="54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</row>
    <row r="111" spans="1:77" ht="14.25" customHeight="1">
      <c r="A111" s="11"/>
      <c r="B111" s="11"/>
      <c r="C111" s="53"/>
      <c r="D111" s="16"/>
      <c r="E111" s="16"/>
      <c r="F111" s="16"/>
      <c r="G111" s="16"/>
      <c r="H111" s="11"/>
      <c r="I111" s="54"/>
      <c r="J111" s="54"/>
      <c r="K111" s="54"/>
      <c r="L111" s="54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</row>
    <row r="112" spans="1:77" ht="14.25" customHeight="1">
      <c r="A112" s="11"/>
      <c r="B112" s="11"/>
      <c r="C112" s="53"/>
      <c r="D112" s="16"/>
      <c r="E112" s="16"/>
      <c r="F112" s="16"/>
      <c r="G112" s="16"/>
      <c r="H112" s="11"/>
      <c r="I112" s="54"/>
      <c r="J112" s="54"/>
      <c r="K112" s="54"/>
      <c r="L112" s="54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</row>
    <row r="113" spans="1:77" ht="14.25" customHeight="1">
      <c r="A113" s="11"/>
      <c r="B113" s="11"/>
      <c r="C113" s="53"/>
      <c r="D113" s="16"/>
      <c r="E113" s="16"/>
      <c r="F113" s="16"/>
      <c r="G113" s="16"/>
      <c r="H113" s="11"/>
      <c r="I113" s="54"/>
      <c r="J113" s="54"/>
      <c r="K113" s="54"/>
      <c r="L113" s="54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</row>
    <row r="114" spans="1:77" ht="14.25" customHeight="1">
      <c r="A114" s="11"/>
      <c r="B114" s="11"/>
      <c r="C114" s="53"/>
      <c r="D114" s="16"/>
      <c r="E114" s="16"/>
      <c r="F114" s="16"/>
      <c r="G114" s="16"/>
      <c r="H114" s="11"/>
      <c r="I114" s="54"/>
      <c r="J114" s="54"/>
      <c r="K114" s="54"/>
      <c r="L114" s="54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</row>
    <row r="115" spans="1:77" ht="14.25" customHeight="1">
      <c r="A115" s="11"/>
      <c r="B115" s="11"/>
      <c r="C115" s="53"/>
      <c r="D115" s="16"/>
      <c r="E115" s="16"/>
      <c r="F115" s="16"/>
      <c r="G115" s="16"/>
      <c r="H115" s="11"/>
      <c r="I115" s="54"/>
      <c r="J115" s="54"/>
      <c r="K115" s="54"/>
      <c r="L115" s="54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</row>
    <row r="116" spans="1:77" ht="14.25" customHeight="1">
      <c r="A116" s="11"/>
      <c r="B116" s="11"/>
      <c r="C116" s="53"/>
      <c r="D116" s="16"/>
      <c r="E116" s="16"/>
      <c r="F116" s="16"/>
      <c r="G116" s="16"/>
      <c r="H116" s="11"/>
      <c r="I116" s="54"/>
      <c r="J116" s="54"/>
      <c r="K116" s="54"/>
      <c r="L116" s="54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</row>
    <row r="117" spans="1:77" ht="14.25" customHeight="1">
      <c r="A117" s="11"/>
      <c r="B117" s="11"/>
      <c r="C117" s="53"/>
      <c r="D117" s="16"/>
      <c r="E117" s="16"/>
      <c r="F117" s="16"/>
      <c r="G117" s="16"/>
      <c r="H117" s="11"/>
      <c r="I117" s="54"/>
      <c r="J117" s="54"/>
      <c r="K117" s="54"/>
      <c r="L117" s="54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</row>
    <row r="118" spans="1:77" ht="14.25" customHeight="1">
      <c r="A118" s="11"/>
      <c r="B118" s="11"/>
      <c r="C118" s="53"/>
      <c r="D118" s="16"/>
      <c r="E118" s="16"/>
      <c r="F118" s="16"/>
      <c r="G118" s="16"/>
      <c r="H118" s="11"/>
      <c r="I118" s="54"/>
      <c r="J118" s="54"/>
      <c r="K118" s="54"/>
      <c r="L118" s="54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</row>
    <row r="119" spans="1:77" ht="14.25" customHeight="1">
      <c r="A119" s="11"/>
      <c r="B119" s="11"/>
      <c r="C119" s="53"/>
      <c r="D119" s="16"/>
      <c r="E119" s="16"/>
      <c r="F119" s="16"/>
      <c r="G119" s="16"/>
      <c r="H119" s="11"/>
      <c r="I119" s="54"/>
      <c r="J119" s="54"/>
      <c r="K119" s="54"/>
      <c r="L119" s="54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</row>
    <row r="120" spans="1:77" ht="14.25" customHeight="1">
      <c r="A120" s="11"/>
      <c r="B120" s="11"/>
      <c r="C120" s="53"/>
      <c r="D120" s="16"/>
      <c r="E120" s="16"/>
      <c r="F120" s="16"/>
      <c r="G120" s="16"/>
      <c r="H120" s="11"/>
      <c r="I120" s="54"/>
      <c r="J120" s="54"/>
      <c r="K120" s="54"/>
      <c r="L120" s="54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</row>
    <row r="121" spans="1:77" ht="14.25" customHeight="1">
      <c r="A121" s="11"/>
      <c r="B121" s="11"/>
      <c r="C121" s="53"/>
      <c r="D121" s="16"/>
      <c r="E121" s="16"/>
      <c r="F121" s="16"/>
      <c r="G121" s="16"/>
      <c r="H121" s="11"/>
      <c r="I121" s="54"/>
      <c r="J121" s="54"/>
      <c r="K121" s="54"/>
      <c r="L121" s="54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</row>
    <row r="122" spans="1:77" ht="14.25" customHeight="1">
      <c r="A122" s="11"/>
      <c r="B122" s="11"/>
      <c r="C122" s="53"/>
      <c r="D122" s="16"/>
      <c r="E122" s="16"/>
      <c r="F122" s="16"/>
      <c r="G122" s="16"/>
      <c r="H122" s="11"/>
      <c r="I122" s="54"/>
      <c r="J122" s="54"/>
      <c r="K122" s="54"/>
      <c r="L122" s="54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</row>
    <row r="123" spans="1:77" ht="14.25" customHeight="1">
      <c r="A123" s="11"/>
      <c r="B123" s="11"/>
      <c r="C123" s="53"/>
      <c r="D123" s="16"/>
      <c r="E123" s="16"/>
      <c r="F123" s="16"/>
      <c r="G123" s="16"/>
      <c r="H123" s="11"/>
      <c r="I123" s="54"/>
      <c r="J123" s="54"/>
      <c r="K123" s="54"/>
      <c r="L123" s="54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</row>
    <row r="124" spans="1:77" ht="14.25" customHeight="1">
      <c r="A124" s="11"/>
      <c r="B124" s="11"/>
      <c r="C124" s="53"/>
      <c r="D124" s="16"/>
      <c r="E124" s="16"/>
      <c r="F124" s="16"/>
      <c r="G124" s="16"/>
      <c r="H124" s="11"/>
      <c r="I124" s="54"/>
      <c r="J124" s="54"/>
      <c r="K124" s="54"/>
      <c r="L124" s="54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</row>
    <row r="125" spans="1:77" ht="14.25" customHeight="1">
      <c r="A125" s="11"/>
      <c r="B125" s="11"/>
      <c r="C125" s="53"/>
      <c r="D125" s="16"/>
      <c r="E125" s="16"/>
      <c r="F125" s="16"/>
      <c r="G125" s="16"/>
      <c r="H125" s="11"/>
      <c r="I125" s="54"/>
      <c r="J125" s="54"/>
      <c r="K125" s="54"/>
      <c r="L125" s="54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  <c r="BP125" s="11"/>
      <c r="BQ125" s="11"/>
      <c r="BR125" s="11"/>
      <c r="BS125" s="11"/>
      <c r="BT125" s="11"/>
      <c r="BU125" s="11"/>
      <c r="BV125" s="11"/>
      <c r="BW125" s="11"/>
      <c r="BX125" s="11"/>
      <c r="BY125" s="11"/>
    </row>
    <row r="126" spans="1:77" ht="14.25" customHeight="1">
      <c r="A126" s="11"/>
      <c r="B126" s="11"/>
      <c r="C126" s="53"/>
      <c r="D126" s="16"/>
      <c r="E126" s="16"/>
      <c r="F126" s="16"/>
      <c r="G126" s="16"/>
      <c r="H126" s="11"/>
      <c r="I126" s="54"/>
      <c r="J126" s="54"/>
      <c r="K126" s="54"/>
      <c r="L126" s="54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  <c r="BP126" s="11"/>
      <c r="BQ126" s="11"/>
      <c r="BR126" s="11"/>
      <c r="BS126" s="11"/>
      <c r="BT126" s="11"/>
      <c r="BU126" s="11"/>
      <c r="BV126" s="11"/>
      <c r="BW126" s="11"/>
      <c r="BX126" s="11"/>
      <c r="BY126" s="11"/>
    </row>
    <row r="127" spans="1:77" ht="14.25" customHeight="1">
      <c r="A127" s="11"/>
      <c r="B127" s="11"/>
      <c r="C127" s="53"/>
      <c r="D127" s="16"/>
      <c r="E127" s="16"/>
      <c r="F127" s="16"/>
      <c r="G127" s="16"/>
      <c r="H127" s="11"/>
      <c r="I127" s="54"/>
      <c r="J127" s="54"/>
      <c r="K127" s="54"/>
      <c r="L127" s="54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  <c r="BP127" s="11"/>
      <c r="BQ127" s="11"/>
      <c r="BR127" s="11"/>
      <c r="BS127" s="11"/>
      <c r="BT127" s="11"/>
      <c r="BU127" s="11"/>
      <c r="BV127" s="11"/>
      <c r="BW127" s="11"/>
      <c r="BX127" s="11"/>
      <c r="BY127" s="11"/>
    </row>
    <row r="128" spans="1:77" ht="14.25" customHeight="1">
      <c r="A128" s="11"/>
      <c r="B128" s="11"/>
      <c r="C128" s="53"/>
      <c r="D128" s="16"/>
      <c r="E128" s="16"/>
      <c r="F128" s="16"/>
      <c r="G128" s="16"/>
      <c r="H128" s="11"/>
      <c r="I128" s="54"/>
      <c r="J128" s="54"/>
      <c r="K128" s="54"/>
      <c r="L128" s="54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</row>
    <row r="129" spans="1:77" ht="14.25" customHeight="1">
      <c r="A129" s="11"/>
      <c r="B129" s="11"/>
      <c r="C129" s="53"/>
      <c r="D129" s="16"/>
      <c r="E129" s="16"/>
      <c r="F129" s="16"/>
      <c r="G129" s="16"/>
      <c r="H129" s="11"/>
      <c r="I129" s="54"/>
      <c r="J129" s="54"/>
      <c r="K129" s="54"/>
      <c r="L129" s="54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11"/>
    </row>
    <row r="130" spans="1:77" ht="14.25" customHeight="1">
      <c r="A130" s="11"/>
      <c r="B130" s="11"/>
      <c r="C130" s="53"/>
      <c r="D130" s="16"/>
      <c r="E130" s="16"/>
      <c r="F130" s="16"/>
      <c r="G130" s="16"/>
      <c r="H130" s="11"/>
      <c r="I130" s="54"/>
      <c r="J130" s="54"/>
      <c r="K130" s="54"/>
      <c r="L130" s="54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11"/>
    </row>
    <row r="131" spans="1:77" ht="14.25" customHeight="1">
      <c r="A131" s="11"/>
      <c r="B131" s="11"/>
      <c r="C131" s="53"/>
      <c r="D131" s="16"/>
      <c r="E131" s="16"/>
      <c r="F131" s="16"/>
      <c r="G131" s="16"/>
      <c r="H131" s="11"/>
      <c r="I131" s="54"/>
      <c r="J131" s="54"/>
      <c r="K131" s="54"/>
      <c r="L131" s="54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</row>
    <row r="132" spans="1:77" ht="14.25" customHeight="1">
      <c r="A132" s="11"/>
      <c r="B132" s="11"/>
      <c r="C132" s="53"/>
      <c r="D132" s="16"/>
      <c r="E132" s="16"/>
      <c r="F132" s="16"/>
      <c r="G132" s="16"/>
      <c r="H132" s="11"/>
      <c r="I132" s="54"/>
      <c r="J132" s="54"/>
      <c r="K132" s="54"/>
      <c r="L132" s="54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</row>
    <row r="133" spans="1:77" ht="14.25" customHeight="1">
      <c r="A133" s="11"/>
      <c r="B133" s="11"/>
      <c r="C133" s="53"/>
      <c r="D133" s="16"/>
      <c r="E133" s="16"/>
      <c r="F133" s="16"/>
      <c r="G133" s="16"/>
      <c r="H133" s="11"/>
      <c r="I133" s="54"/>
      <c r="J133" s="54"/>
      <c r="K133" s="54"/>
      <c r="L133" s="54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</row>
    <row r="134" spans="1:77" ht="14.25" customHeight="1">
      <c r="A134" s="11"/>
      <c r="B134" s="11"/>
      <c r="C134" s="53"/>
      <c r="D134" s="16"/>
      <c r="E134" s="16"/>
      <c r="F134" s="16"/>
      <c r="G134" s="16"/>
      <c r="H134" s="11"/>
      <c r="I134" s="54"/>
      <c r="J134" s="54"/>
      <c r="K134" s="54"/>
      <c r="L134" s="54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</row>
    <row r="135" spans="1:77" ht="14.25" customHeight="1">
      <c r="A135" s="11"/>
      <c r="B135" s="11"/>
      <c r="C135" s="53"/>
      <c r="D135" s="16"/>
      <c r="E135" s="16"/>
      <c r="F135" s="16"/>
      <c r="G135" s="16"/>
      <c r="H135" s="11"/>
      <c r="I135" s="54"/>
      <c r="J135" s="54"/>
      <c r="K135" s="54"/>
      <c r="L135" s="54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</row>
    <row r="136" spans="1:77" ht="14.25" customHeight="1">
      <c r="A136" s="11"/>
      <c r="B136" s="11"/>
      <c r="C136" s="53"/>
      <c r="D136" s="16"/>
      <c r="E136" s="16"/>
      <c r="F136" s="16"/>
      <c r="G136" s="16"/>
      <c r="H136" s="11"/>
      <c r="I136" s="54"/>
      <c r="J136" s="54"/>
      <c r="K136" s="54"/>
      <c r="L136" s="54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</row>
    <row r="137" spans="1:77" ht="14.25" customHeight="1">
      <c r="A137" s="11"/>
      <c r="B137" s="11"/>
      <c r="C137" s="53"/>
      <c r="D137" s="16"/>
      <c r="E137" s="16"/>
      <c r="F137" s="16"/>
      <c r="G137" s="16"/>
      <c r="H137" s="11"/>
      <c r="I137" s="54"/>
      <c r="J137" s="54"/>
      <c r="K137" s="54"/>
      <c r="L137" s="54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</row>
    <row r="138" spans="1:77" ht="14.25" customHeight="1">
      <c r="A138" s="11"/>
      <c r="B138" s="11"/>
      <c r="C138" s="53"/>
      <c r="D138" s="16"/>
      <c r="E138" s="16"/>
      <c r="F138" s="16"/>
      <c r="G138" s="16"/>
      <c r="H138" s="11"/>
      <c r="I138" s="54"/>
      <c r="J138" s="54"/>
      <c r="K138" s="54"/>
      <c r="L138" s="54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</row>
    <row r="139" spans="1:77" ht="14.25" customHeight="1">
      <c r="A139" s="11"/>
      <c r="B139" s="11"/>
      <c r="C139" s="53"/>
      <c r="D139" s="16"/>
      <c r="E139" s="16"/>
      <c r="F139" s="16"/>
      <c r="G139" s="16"/>
      <c r="H139" s="11"/>
      <c r="I139" s="54"/>
      <c r="J139" s="54"/>
      <c r="K139" s="54"/>
      <c r="L139" s="54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</row>
    <row r="140" spans="1:77" ht="14.25" customHeight="1">
      <c r="A140" s="11"/>
      <c r="B140" s="11"/>
      <c r="C140" s="53"/>
      <c r="D140" s="16"/>
      <c r="E140" s="16"/>
      <c r="F140" s="16"/>
      <c r="G140" s="16"/>
      <c r="H140" s="11"/>
      <c r="I140" s="54"/>
      <c r="J140" s="54"/>
      <c r="K140" s="54"/>
      <c r="L140" s="54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</row>
    <row r="141" spans="1:77" ht="14.25" customHeight="1">
      <c r="A141" s="11"/>
      <c r="B141" s="11"/>
      <c r="C141" s="53"/>
      <c r="D141" s="16"/>
      <c r="E141" s="16"/>
      <c r="F141" s="16"/>
      <c r="G141" s="16"/>
      <c r="H141" s="11"/>
      <c r="I141" s="54"/>
      <c r="J141" s="54"/>
      <c r="K141" s="54"/>
      <c r="L141" s="54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</row>
    <row r="142" spans="1:77" ht="14.25" customHeight="1">
      <c r="A142" s="11"/>
      <c r="B142" s="11"/>
      <c r="C142" s="53"/>
      <c r="D142" s="16"/>
      <c r="E142" s="16"/>
      <c r="F142" s="16"/>
      <c r="G142" s="16"/>
      <c r="H142" s="11"/>
      <c r="I142" s="54"/>
      <c r="J142" s="54"/>
      <c r="K142" s="54"/>
      <c r="L142" s="54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</row>
    <row r="143" spans="1:77" ht="14.25" customHeight="1">
      <c r="A143" s="11"/>
      <c r="B143" s="11"/>
      <c r="C143" s="53"/>
      <c r="D143" s="16"/>
      <c r="E143" s="16"/>
      <c r="F143" s="16"/>
      <c r="G143" s="16"/>
      <c r="H143" s="11"/>
      <c r="I143" s="54"/>
      <c r="J143" s="54"/>
      <c r="K143" s="54"/>
      <c r="L143" s="54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</row>
    <row r="144" spans="1:77" ht="14.25" customHeight="1">
      <c r="A144" s="11"/>
      <c r="B144" s="11"/>
      <c r="C144" s="53"/>
      <c r="D144" s="16"/>
      <c r="E144" s="16"/>
      <c r="F144" s="16"/>
      <c r="G144" s="16"/>
      <c r="H144" s="11"/>
      <c r="I144" s="54"/>
      <c r="J144" s="54"/>
      <c r="K144" s="54"/>
      <c r="L144" s="54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/>
      <c r="BU144" s="11"/>
      <c r="BV144" s="11"/>
      <c r="BW144" s="11"/>
      <c r="BX144" s="11"/>
      <c r="BY144" s="11"/>
    </row>
    <row r="145" spans="1:77" ht="14.25" customHeight="1">
      <c r="A145" s="11"/>
      <c r="B145" s="11"/>
      <c r="C145" s="53"/>
      <c r="D145" s="16"/>
      <c r="E145" s="16"/>
      <c r="F145" s="16"/>
      <c r="G145" s="16"/>
      <c r="H145" s="11"/>
      <c r="I145" s="54"/>
      <c r="J145" s="54"/>
      <c r="K145" s="54"/>
      <c r="L145" s="54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  <c r="BP145" s="11"/>
      <c r="BQ145" s="11"/>
      <c r="BR145" s="11"/>
      <c r="BS145" s="11"/>
      <c r="BT145" s="11"/>
      <c r="BU145" s="11"/>
      <c r="BV145" s="11"/>
      <c r="BW145" s="11"/>
      <c r="BX145" s="11"/>
      <c r="BY145" s="11"/>
    </row>
    <row r="146" spans="1:77" ht="14.25" customHeight="1">
      <c r="A146" s="11"/>
      <c r="B146" s="11"/>
      <c r="C146" s="53"/>
      <c r="D146" s="16"/>
      <c r="E146" s="16"/>
      <c r="F146" s="16"/>
      <c r="G146" s="16"/>
      <c r="H146" s="11"/>
      <c r="I146" s="54"/>
      <c r="J146" s="54"/>
      <c r="K146" s="54"/>
      <c r="L146" s="54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  <c r="BP146" s="11"/>
      <c r="BQ146" s="11"/>
      <c r="BR146" s="11"/>
      <c r="BS146" s="11"/>
      <c r="BT146" s="11"/>
      <c r="BU146" s="11"/>
      <c r="BV146" s="11"/>
      <c r="BW146" s="11"/>
      <c r="BX146" s="11"/>
      <c r="BY146" s="11"/>
    </row>
    <row r="147" spans="1:77" ht="14.25" customHeight="1">
      <c r="A147" s="11"/>
      <c r="B147" s="11"/>
      <c r="C147" s="53"/>
      <c r="D147" s="16"/>
      <c r="E147" s="16"/>
      <c r="F147" s="16"/>
      <c r="G147" s="16"/>
      <c r="H147" s="11"/>
      <c r="I147" s="54"/>
      <c r="J147" s="54"/>
      <c r="K147" s="54"/>
      <c r="L147" s="54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11"/>
    </row>
    <row r="148" spans="1:77" ht="14.25" customHeight="1">
      <c r="A148" s="11"/>
      <c r="B148" s="11"/>
      <c r="C148" s="53"/>
      <c r="D148" s="16"/>
      <c r="E148" s="16"/>
      <c r="F148" s="16"/>
      <c r="G148" s="16"/>
      <c r="H148" s="11"/>
      <c r="I148" s="54"/>
      <c r="J148" s="54"/>
      <c r="K148" s="54"/>
      <c r="L148" s="54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  <c r="BP148" s="11"/>
      <c r="BQ148" s="11"/>
      <c r="BR148" s="11"/>
      <c r="BS148" s="11"/>
      <c r="BT148" s="11"/>
      <c r="BU148" s="11"/>
      <c r="BV148" s="11"/>
      <c r="BW148" s="11"/>
      <c r="BX148" s="11"/>
      <c r="BY148" s="11"/>
    </row>
    <row r="149" spans="1:77" ht="14.25" customHeight="1">
      <c r="A149" s="11"/>
      <c r="B149" s="11"/>
      <c r="C149" s="53"/>
      <c r="D149" s="16"/>
      <c r="E149" s="16"/>
      <c r="F149" s="16"/>
      <c r="G149" s="16"/>
      <c r="H149" s="11"/>
      <c r="I149" s="54"/>
      <c r="J149" s="54"/>
      <c r="K149" s="54"/>
      <c r="L149" s="54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  <c r="BP149" s="11"/>
      <c r="BQ149" s="11"/>
      <c r="BR149" s="11"/>
      <c r="BS149" s="11"/>
      <c r="BT149" s="11"/>
      <c r="BU149" s="11"/>
      <c r="BV149" s="11"/>
      <c r="BW149" s="11"/>
      <c r="BX149" s="11"/>
      <c r="BY149" s="11"/>
    </row>
    <row r="150" spans="1:77" ht="14.25" customHeight="1">
      <c r="A150" s="11"/>
      <c r="B150" s="11"/>
      <c r="C150" s="53"/>
      <c r="D150" s="16"/>
      <c r="E150" s="16"/>
      <c r="F150" s="16"/>
      <c r="G150" s="16"/>
      <c r="H150" s="11"/>
      <c r="I150" s="54"/>
      <c r="J150" s="54"/>
      <c r="K150" s="54"/>
      <c r="L150" s="54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11"/>
      <c r="BW150" s="11"/>
      <c r="BX150" s="11"/>
      <c r="BY150" s="11"/>
    </row>
    <row r="151" spans="1:77" ht="14.25" customHeight="1">
      <c r="A151" s="11"/>
      <c r="B151" s="11"/>
      <c r="C151" s="53"/>
      <c r="D151" s="16"/>
      <c r="E151" s="16"/>
      <c r="F151" s="16"/>
      <c r="G151" s="16"/>
      <c r="H151" s="11"/>
      <c r="I151" s="54"/>
      <c r="J151" s="54"/>
      <c r="K151" s="54"/>
      <c r="L151" s="54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</row>
    <row r="152" spans="1:77" ht="14.25" customHeight="1">
      <c r="A152" s="11"/>
      <c r="B152" s="11"/>
      <c r="C152" s="53"/>
      <c r="D152" s="16"/>
      <c r="E152" s="16"/>
      <c r="F152" s="16"/>
      <c r="G152" s="16"/>
      <c r="H152" s="11"/>
      <c r="I152" s="54"/>
      <c r="J152" s="54"/>
      <c r="K152" s="54"/>
      <c r="L152" s="54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</row>
    <row r="153" spans="1:77" ht="14.25" customHeight="1">
      <c r="A153" s="11"/>
      <c r="B153" s="11"/>
      <c r="C153" s="53"/>
      <c r="D153" s="16"/>
      <c r="E153" s="16"/>
      <c r="F153" s="16"/>
      <c r="G153" s="16"/>
      <c r="H153" s="11"/>
      <c r="I153" s="54"/>
      <c r="J153" s="54"/>
      <c r="K153" s="54"/>
      <c r="L153" s="54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</row>
    <row r="154" spans="1:77" ht="14.25" customHeight="1">
      <c r="A154" s="11"/>
      <c r="B154" s="11"/>
      <c r="C154" s="53"/>
      <c r="D154" s="16"/>
      <c r="E154" s="16"/>
      <c r="F154" s="16"/>
      <c r="G154" s="16"/>
      <c r="H154" s="11"/>
      <c r="I154" s="54"/>
      <c r="J154" s="54"/>
      <c r="K154" s="54"/>
      <c r="L154" s="54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</row>
    <row r="155" spans="1:77" ht="14.25" customHeight="1">
      <c r="A155" s="11"/>
      <c r="B155" s="11"/>
      <c r="C155" s="53"/>
      <c r="D155" s="16"/>
      <c r="E155" s="16"/>
      <c r="F155" s="16"/>
      <c r="G155" s="16"/>
      <c r="H155" s="11"/>
      <c r="I155" s="54"/>
      <c r="J155" s="54"/>
      <c r="K155" s="54"/>
      <c r="L155" s="54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</row>
    <row r="156" spans="1:77" ht="14.25" customHeight="1">
      <c r="A156" s="11"/>
      <c r="B156" s="11"/>
      <c r="C156" s="53"/>
      <c r="D156" s="16"/>
      <c r="E156" s="16"/>
      <c r="F156" s="16"/>
      <c r="G156" s="16"/>
      <c r="H156" s="11"/>
      <c r="I156" s="54"/>
      <c r="J156" s="54"/>
      <c r="K156" s="54"/>
      <c r="L156" s="54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</row>
    <row r="157" spans="1:77" ht="14.25" customHeight="1">
      <c r="A157" s="11"/>
      <c r="B157" s="11"/>
      <c r="C157" s="53"/>
      <c r="D157" s="16"/>
      <c r="E157" s="16"/>
      <c r="F157" s="16"/>
      <c r="G157" s="16"/>
      <c r="H157" s="11"/>
      <c r="I157" s="54"/>
      <c r="J157" s="54"/>
      <c r="K157" s="54"/>
      <c r="L157" s="54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</row>
    <row r="158" spans="1:77" ht="14.25" customHeight="1">
      <c r="A158" s="11"/>
      <c r="B158" s="11"/>
      <c r="C158" s="53"/>
      <c r="D158" s="16"/>
      <c r="E158" s="16"/>
      <c r="F158" s="16"/>
      <c r="G158" s="16"/>
      <c r="H158" s="11"/>
      <c r="I158" s="54"/>
      <c r="J158" s="54"/>
      <c r="K158" s="54"/>
      <c r="L158" s="54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</row>
    <row r="159" spans="1:77" ht="14.25" customHeight="1">
      <c r="A159" s="11"/>
      <c r="B159" s="11"/>
      <c r="C159" s="53"/>
      <c r="D159" s="16"/>
      <c r="E159" s="16"/>
      <c r="F159" s="16"/>
      <c r="G159" s="16"/>
      <c r="H159" s="11"/>
      <c r="I159" s="54"/>
      <c r="J159" s="54"/>
      <c r="K159" s="54"/>
      <c r="L159" s="54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</row>
    <row r="160" spans="1:77" ht="14.25" customHeight="1">
      <c r="A160" s="11"/>
      <c r="B160" s="11"/>
      <c r="C160" s="53"/>
      <c r="D160" s="16"/>
      <c r="E160" s="16"/>
      <c r="F160" s="16"/>
      <c r="G160" s="16"/>
      <c r="H160" s="11"/>
      <c r="I160" s="54"/>
      <c r="J160" s="54"/>
      <c r="K160" s="54"/>
      <c r="L160" s="54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</row>
    <row r="161" spans="1:77" ht="14.25" customHeight="1">
      <c r="A161" s="11"/>
      <c r="B161" s="11"/>
      <c r="C161" s="53"/>
      <c r="D161" s="16"/>
      <c r="E161" s="16"/>
      <c r="F161" s="16"/>
      <c r="G161" s="16"/>
      <c r="H161" s="11"/>
      <c r="I161" s="54"/>
      <c r="J161" s="54"/>
      <c r="K161" s="54"/>
      <c r="L161" s="54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</row>
    <row r="162" spans="1:77" ht="14.25" customHeight="1">
      <c r="A162" s="11"/>
      <c r="B162" s="11"/>
      <c r="C162" s="53"/>
      <c r="D162" s="16"/>
      <c r="E162" s="16"/>
      <c r="F162" s="16"/>
      <c r="G162" s="16"/>
      <c r="H162" s="11"/>
      <c r="I162" s="54"/>
      <c r="J162" s="54"/>
      <c r="K162" s="54"/>
      <c r="L162" s="54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</row>
    <row r="163" spans="1:77" ht="14.25" customHeight="1">
      <c r="A163" s="11"/>
      <c r="B163" s="11"/>
      <c r="C163" s="53"/>
      <c r="D163" s="16"/>
      <c r="E163" s="16"/>
      <c r="F163" s="16"/>
      <c r="G163" s="16"/>
      <c r="H163" s="11"/>
      <c r="I163" s="54"/>
      <c r="J163" s="54"/>
      <c r="K163" s="54"/>
      <c r="L163" s="54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</row>
    <row r="164" spans="1:77" ht="14.25" customHeight="1">
      <c r="A164" s="11"/>
      <c r="B164" s="11"/>
      <c r="C164" s="53"/>
      <c r="D164" s="16"/>
      <c r="E164" s="16"/>
      <c r="F164" s="16"/>
      <c r="G164" s="16"/>
      <c r="H164" s="11"/>
      <c r="I164" s="54"/>
      <c r="J164" s="54"/>
      <c r="K164" s="54"/>
      <c r="L164" s="54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</row>
    <row r="165" spans="1:77" ht="14.25" customHeight="1">
      <c r="A165" s="11"/>
      <c r="B165" s="11"/>
      <c r="C165" s="53"/>
      <c r="D165" s="16"/>
      <c r="E165" s="16"/>
      <c r="F165" s="16"/>
      <c r="G165" s="16"/>
      <c r="H165" s="11"/>
      <c r="I165" s="54"/>
      <c r="J165" s="54"/>
      <c r="K165" s="54"/>
      <c r="L165" s="54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</row>
    <row r="166" spans="1:77" ht="14.25" customHeight="1">
      <c r="A166" s="11"/>
      <c r="B166" s="11"/>
      <c r="C166" s="53"/>
      <c r="D166" s="16"/>
      <c r="E166" s="16"/>
      <c r="F166" s="16"/>
      <c r="G166" s="16"/>
      <c r="H166" s="11"/>
      <c r="I166" s="54"/>
      <c r="J166" s="54"/>
      <c r="K166" s="54"/>
      <c r="L166" s="54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</row>
    <row r="167" spans="1:77" ht="14.25" customHeight="1">
      <c r="A167" s="11"/>
      <c r="B167" s="11"/>
      <c r="C167" s="53"/>
      <c r="D167" s="16"/>
      <c r="E167" s="16"/>
      <c r="F167" s="16"/>
      <c r="G167" s="16"/>
      <c r="H167" s="11"/>
      <c r="I167" s="54"/>
      <c r="J167" s="54"/>
      <c r="K167" s="54"/>
      <c r="L167" s="54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</row>
    <row r="168" spans="1:77" ht="14.25" customHeight="1">
      <c r="A168" s="11"/>
      <c r="B168" s="11"/>
      <c r="C168" s="53"/>
      <c r="D168" s="16"/>
      <c r="E168" s="16"/>
      <c r="F168" s="16"/>
      <c r="G168" s="16"/>
      <c r="H168" s="11"/>
      <c r="I168" s="54"/>
      <c r="J168" s="54"/>
      <c r="K168" s="54"/>
      <c r="L168" s="54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</row>
    <row r="169" spans="1:77" ht="14.25" customHeight="1">
      <c r="A169" s="11"/>
      <c r="B169" s="11"/>
      <c r="C169" s="53"/>
      <c r="D169" s="16"/>
      <c r="E169" s="16"/>
      <c r="F169" s="16"/>
      <c r="G169" s="16"/>
      <c r="H169" s="11"/>
      <c r="I169" s="54"/>
      <c r="J169" s="54"/>
      <c r="K169" s="54"/>
      <c r="L169" s="54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</row>
    <row r="170" spans="1:77" ht="14.25" customHeight="1">
      <c r="A170" s="11"/>
      <c r="B170" s="11"/>
      <c r="C170" s="53"/>
      <c r="D170" s="16"/>
      <c r="E170" s="16"/>
      <c r="F170" s="16"/>
      <c r="G170" s="16"/>
      <c r="H170" s="11"/>
      <c r="I170" s="54"/>
      <c r="J170" s="54"/>
      <c r="K170" s="54"/>
      <c r="L170" s="54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</row>
    <row r="171" spans="1:77" ht="14.25" customHeight="1">
      <c r="A171" s="11"/>
      <c r="B171" s="11"/>
      <c r="C171" s="53"/>
      <c r="D171" s="16"/>
      <c r="E171" s="16"/>
      <c r="F171" s="16"/>
      <c r="G171" s="16"/>
      <c r="H171" s="11"/>
      <c r="I171" s="54"/>
      <c r="J171" s="54"/>
      <c r="K171" s="54"/>
      <c r="L171" s="54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</row>
    <row r="172" spans="1:77" ht="14.25" customHeight="1">
      <c r="A172" s="11"/>
      <c r="B172" s="11"/>
      <c r="C172" s="53"/>
      <c r="D172" s="16"/>
      <c r="E172" s="16"/>
      <c r="F172" s="16"/>
      <c r="G172" s="16"/>
      <c r="H172" s="11"/>
      <c r="I172" s="54"/>
      <c r="J172" s="54"/>
      <c r="K172" s="54"/>
      <c r="L172" s="54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</row>
    <row r="173" spans="1:77" ht="14.25" customHeight="1">
      <c r="A173" s="11"/>
      <c r="B173" s="11"/>
      <c r="C173" s="53"/>
      <c r="D173" s="16"/>
      <c r="E173" s="16"/>
      <c r="F173" s="16"/>
      <c r="G173" s="16"/>
      <c r="H173" s="11"/>
      <c r="I173" s="54"/>
      <c r="J173" s="54"/>
      <c r="K173" s="54"/>
      <c r="L173" s="54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</row>
    <row r="174" spans="1:77" ht="14.25" customHeight="1">
      <c r="A174" s="11"/>
      <c r="B174" s="11"/>
      <c r="C174" s="53"/>
      <c r="D174" s="16"/>
      <c r="E174" s="16"/>
      <c r="F174" s="16"/>
      <c r="G174" s="16"/>
      <c r="H174" s="11"/>
      <c r="I174" s="54"/>
      <c r="J174" s="54"/>
      <c r="K174" s="54"/>
      <c r="L174" s="54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  <c r="BP174" s="11"/>
      <c r="BQ174" s="11"/>
      <c r="BR174" s="11"/>
      <c r="BS174" s="11"/>
      <c r="BT174" s="11"/>
      <c r="BU174" s="11"/>
      <c r="BV174" s="11"/>
      <c r="BW174" s="11"/>
      <c r="BX174" s="11"/>
      <c r="BY174" s="11"/>
    </row>
    <row r="175" spans="1:77" ht="14.25" customHeight="1">
      <c r="A175" s="11"/>
      <c r="B175" s="11"/>
      <c r="C175" s="53"/>
      <c r="D175" s="16"/>
      <c r="E175" s="16"/>
      <c r="F175" s="16"/>
      <c r="G175" s="16"/>
      <c r="H175" s="11"/>
      <c r="I175" s="54"/>
      <c r="J175" s="54"/>
      <c r="K175" s="54"/>
      <c r="L175" s="54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/>
      <c r="BS175" s="11"/>
      <c r="BT175" s="11"/>
      <c r="BU175" s="11"/>
      <c r="BV175" s="11"/>
      <c r="BW175" s="11"/>
      <c r="BX175" s="11"/>
      <c r="BY175" s="11"/>
    </row>
    <row r="176" spans="1:77" ht="14.25" customHeight="1">
      <c r="A176" s="11"/>
      <c r="B176" s="11"/>
      <c r="C176" s="53"/>
      <c r="D176" s="16"/>
      <c r="E176" s="16"/>
      <c r="F176" s="16"/>
      <c r="G176" s="16"/>
      <c r="H176" s="11"/>
      <c r="I176" s="54"/>
      <c r="J176" s="54"/>
      <c r="K176" s="54"/>
      <c r="L176" s="54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  <c r="BP176" s="11"/>
      <c r="BQ176" s="11"/>
      <c r="BR176" s="11"/>
      <c r="BS176" s="11"/>
      <c r="BT176" s="11"/>
      <c r="BU176" s="11"/>
      <c r="BV176" s="11"/>
      <c r="BW176" s="11"/>
      <c r="BX176" s="11"/>
      <c r="BY176" s="11"/>
    </row>
    <row r="177" spans="1:77" ht="14.25" customHeight="1">
      <c r="A177" s="11"/>
      <c r="B177" s="11"/>
      <c r="C177" s="53"/>
      <c r="D177" s="16"/>
      <c r="E177" s="16"/>
      <c r="F177" s="16"/>
      <c r="G177" s="16"/>
      <c r="H177" s="11"/>
      <c r="I177" s="54"/>
      <c r="J177" s="54"/>
      <c r="K177" s="54"/>
      <c r="L177" s="54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  <c r="BP177" s="11"/>
      <c r="BQ177" s="11"/>
      <c r="BR177" s="11"/>
      <c r="BS177" s="11"/>
      <c r="BT177" s="11"/>
      <c r="BU177" s="11"/>
      <c r="BV177" s="11"/>
      <c r="BW177" s="11"/>
      <c r="BX177" s="11"/>
      <c r="BY177" s="11"/>
    </row>
    <row r="178" spans="1:77" ht="14.25" customHeight="1">
      <c r="A178" s="11"/>
      <c r="B178" s="11"/>
      <c r="C178" s="53"/>
      <c r="D178" s="16"/>
      <c r="E178" s="16"/>
      <c r="F178" s="16"/>
      <c r="G178" s="16"/>
      <c r="H178" s="11"/>
      <c r="I178" s="54"/>
      <c r="J178" s="54"/>
      <c r="K178" s="54"/>
      <c r="L178" s="54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  <c r="BP178" s="11"/>
      <c r="BQ178" s="11"/>
      <c r="BR178" s="11"/>
      <c r="BS178" s="11"/>
      <c r="BT178" s="11"/>
      <c r="BU178" s="11"/>
      <c r="BV178" s="11"/>
      <c r="BW178" s="11"/>
      <c r="BX178" s="11"/>
      <c r="BY178" s="11"/>
    </row>
    <row r="179" spans="1:77" ht="14.25" customHeight="1">
      <c r="A179" s="11"/>
      <c r="B179" s="11"/>
      <c r="C179" s="53"/>
      <c r="D179" s="16"/>
      <c r="E179" s="16"/>
      <c r="F179" s="16"/>
      <c r="G179" s="16"/>
      <c r="H179" s="11"/>
      <c r="I179" s="54"/>
      <c r="J179" s="54"/>
      <c r="K179" s="54"/>
      <c r="L179" s="54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</row>
    <row r="180" spans="1:77" ht="14.25" customHeight="1">
      <c r="A180" s="11"/>
      <c r="B180" s="11"/>
      <c r="C180" s="53"/>
      <c r="D180" s="16"/>
      <c r="E180" s="16"/>
      <c r="F180" s="16"/>
      <c r="G180" s="16"/>
      <c r="H180" s="11"/>
      <c r="I180" s="54"/>
      <c r="J180" s="54"/>
      <c r="K180" s="54"/>
      <c r="L180" s="54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</row>
    <row r="181" spans="1:77" ht="14.25" customHeight="1">
      <c r="A181" s="11"/>
      <c r="B181" s="11"/>
      <c r="C181" s="53"/>
      <c r="D181" s="16"/>
      <c r="E181" s="16"/>
      <c r="F181" s="16"/>
      <c r="G181" s="16"/>
      <c r="H181" s="11"/>
      <c r="I181" s="54"/>
      <c r="J181" s="54"/>
      <c r="K181" s="54"/>
      <c r="L181" s="54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</row>
    <row r="182" spans="1:77" ht="14.25" customHeight="1">
      <c r="A182" s="11"/>
      <c r="B182" s="11"/>
      <c r="C182" s="53"/>
      <c r="D182" s="16"/>
      <c r="E182" s="16"/>
      <c r="F182" s="16"/>
      <c r="G182" s="16"/>
      <c r="H182" s="11"/>
      <c r="I182" s="54"/>
      <c r="J182" s="54"/>
      <c r="K182" s="54"/>
      <c r="L182" s="54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</row>
    <row r="183" spans="1:77" ht="14.25" customHeight="1">
      <c r="A183" s="11"/>
      <c r="B183" s="11"/>
      <c r="C183" s="53"/>
      <c r="D183" s="16"/>
      <c r="E183" s="16"/>
      <c r="F183" s="16"/>
      <c r="G183" s="16"/>
      <c r="H183" s="11"/>
      <c r="I183" s="54"/>
      <c r="J183" s="54"/>
      <c r="K183" s="54"/>
      <c r="L183" s="54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</row>
    <row r="184" spans="1:77" ht="14.25" customHeight="1">
      <c r="A184" s="11"/>
      <c r="B184" s="11"/>
      <c r="C184" s="53"/>
      <c r="D184" s="16"/>
      <c r="E184" s="16"/>
      <c r="F184" s="16"/>
      <c r="G184" s="16"/>
      <c r="H184" s="11"/>
      <c r="I184" s="54"/>
      <c r="J184" s="54"/>
      <c r="K184" s="54"/>
      <c r="L184" s="54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</row>
    <row r="185" spans="1:77" ht="14.25" customHeight="1">
      <c r="A185" s="11"/>
      <c r="B185" s="11"/>
      <c r="C185" s="53"/>
      <c r="D185" s="16"/>
      <c r="E185" s="16"/>
      <c r="F185" s="16"/>
      <c r="G185" s="16"/>
      <c r="H185" s="11"/>
      <c r="I185" s="54"/>
      <c r="J185" s="54"/>
      <c r="K185" s="54"/>
      <c r="L185" s="54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</row>
    <row r="186" spans="1:77" ht="14.25" customHeight="1">
      <c r="A186" s="11"/>
      <c r="B186" s="11"/>
      <c r="C186" s="53"/>
      <c r="D186" s="16"/>
      <c r="E186" s="16"/>
      <c r="F186" s="16"/>
      <c r="G186" s="16"/>
      <c r="H186" s="11"/>
      <c r="I186" s="54"/>
      <c r="J186" s="54"/>
      <c r="K186" s="54"/>
      <c r="L186" s="54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</row>
    <row r="187" spans="1:77" ht="14.25" customHeight="1">
      <c r="A187" s="11"/>
      <c r="B187" s="11"/>
      <c r="C187" s="53"/>
      <c r="D187" s="16"/>
      <c r="E187" s="16"/>
      <c r="F187" s="16"/>
      <c r="G187" s="16"/>
      <c r="H187" s="11"/>
      <c r="I187" s="54"/>
      <c r="J187" s="54"/>
      <c r="K187" s="54"/>
      <c r="L187" s="54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</row>
    <row r="188" spans="1:77" ht="14.25" customHeight="1">
      <c r="A188" s="11"/>
      <c r="B188" s="11"/>
      <c r="C188" s="53"/>
      <c r="D188" s="16"/>
      <c r="E188" s="16"/>
      <c r="F188" s="16"/>
      <c r="G188" s="16"/>
      <c r="H188" s="11"/>
      <c r="I188" s="54"/>
      <c r="J188" s="54"/>
      <c r="K188" s="54"/>
      <c r="L188" s="54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/>
      <c r="BS188" s="11"/>
      <c r="BT188" s="11"/>
      <c r="BU188" s="11"/>
      <c r="BV188" s="11"/>
      <c r="BW188" s="11"/>
      <c r="BX188" s="11"/>
      <c r="BY188" s="11"/>
    </row>
    <row r="189" spans="1:77" ht="14.25" customHeight="1">
      <c r="A189" s="11"/>
      <c r="B189" s="11"/>
      <c r="C189" s="53"/>
      <c r="D189" s="16"/>
      <c r="E189" s="16"/>
      <c r="F189" s="16"/>
      <c r="G189" s="16"/>
      <c r="H189" s="11"/>
      <c r="I189" s="54"/>
      <c r="J189" s="54"/>
      <c r="K189" s="54"/>
      <c r="L189" s="54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  <c r="BP189" s="11"/>
      <c r="BQ189" s="11"/>
      <c r="BR189" s="11"/>
      <c r="BS189" s="11"/>
      <c r="BT189" s="11"/>
      <c r="BU189" s="11"/>
      <c r="BV189" s="11"/>
      <c r="BW189" s="11"/>
      <c r="BX189" s="11"/>
      <c r="BY189" s="11"/>
    </row>
    <row r="190" spans="1:77" ht="14.25" customHeight="1">
      <c r="A190" s="11"/>
      <c r="B190" s="11"/>
      <c r="C190" s="53"/>
      <c r="D190" s="16"/>
      <c r="E190" s="16"/>
      <c r="F190" s="16"/>
      <c r="G190" s="16"/>
      <c r="H190" s="11"/>
      <c r="I190" s="54"/>
      <c r="J190" s="54"/>
      <c r="K190" s="54"/>
      <c r="L190" s="54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11"/>
      <c r="BU190" s="11"/>
      <c r="BV190" s="11"/>
      <c r="BW190" s="11"/>
      <c r="BX190" s="11"/>
      <c r="BY190" s="11"/>
    </row>
    <row r="191" spans="1:77" ht="14.25" customHeight="1">
      <c r="A191" s="11"/>
      <c r="B191" s="11"/>
      <c r="C191" s="53"/>
      <c r="D191" s="16"/>
      <c r="E191" s="16"/>
      <c r="F191" s="16"/>
      <c r="G191" s="16"/>
      <c r="H191" s="11"/>
      <c r="I191" s="54"/>
      <c r="J191" s="54"/>
      <c r="K191" s="54"/>
      <c r="L191" s="54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11"/>
      <c r="BU191" s="11"/>
      <c r="BV191" s="11"/>
      <c r="BW191" s="11"/>
      <c r="BX191" s="11"/>
      <c r="BY191" s="11"/>
    </row>
    <row r="192" spans="1:77" ht="14.25" customHeight="1">
      <c r="A192" s="11"/>
      <c r="B192" s="11"/>
      <c r="C192" s="53"/>
      <c r="D192" s="16"/>
      <c r="E192" s="16"/>
      <c r="F192" s="16"/>
      <c r="G192" s="16"/>
      <c r="H192" s="11"/>
      <c r="I192" s="54"/>
      <c r="J192" s="54"/>
      <c r="K192" s="54"/>
      <c r="L192" s="54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11"/>
      <c r="BU192" s="11"/>
      <c r="BV192" s="11"/>
      <c r="BW192" s="11"/>
      <c r="BX192" s="11"/>
      <c r="BY192" s="11"/>
    </row>
    <row r="193" spans="1:77" ht="14.25" customHeight="1">
      <c r="A193" s="11"/>
      <c r="B193" s="11"/>
      <c r="C193" s="53"/>
      <c r="D193" s="16"/>
      <c r="E193" s="16"/>
      <c r="F193" s="16"/>
      <c r="G193" s="16"/>
      <c r="H193" s="11"/>
      <c r="I193" s="54"/>
      <c r="J193" s="54"/>
      <c r="K193" s="54"/>
      <c r="L193" s="54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  <c r="BP193" s="11"/>
      <c r="BQ193" s="11"/>
      <c r="BR193" s="11"/>
      <c r="BS193" s="11"/>
      <c r="BT193" s="11"/>
      <c r="BU193" s="11"/>
      <c r="BV193" s="11"/>
      <c r="BW193" s="11"/>
      <c r="BX193" s="11"/>
      <c r="BY193" s="11"/>
    </row>
    <row r="194" spans="1:77" ht="14.25" customHeight="1">
      <c r="A194" s="11"/>
      <c r="B194" s="11"/>
      <c r="C194" s="53"/>
      <c r="D194" s="16"/>
      <c r="E194" s="16"/>
      <c r="F194" s="16"/>
      <c r="G194" s="16"/>
      <c r="H194" s="11"/>
      <c r="I194" s="54"/>
      <c r="J194" s="54"/>
      <c r="K194" s="54"/>
      <c r="L194" s="54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/>
      <c r="BU194" s="11"/>
      <c r="BV194" s="11"/>
      <c r="BW194" s="11"/>
      <c r="BX194" s="11"/>
      <c r="BY194" s="11"/>
    </row>
    <row r="195" spans="1:77" ht="14.25" customHeight="1">
      <c r="A195" s="11"/>
      <c r="B195" s="11"/>
      <c r="C195" s="53"/>
      <c r="D195" s="16"/>
      <c r="E195" s="16"/>
      <c r="F195" s="16"/>
      <c r="G195" s="16"/>
      <c r="H195" s="11"/>
      <c r="I195" s="54"/>
      <c r="J195" s="54"/>
      <c r="K195" s="54"/>
      <c r="L195" s="54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  <c r="BP195" s="11"/>
      <c r="BQ195" s="11"/>
      <c r="BR195" s="11"/>
      <c r="BS195" s="11"/>
      <c r="BT195" s="11"/>
      <c r="BU195" s="11"/>
      <c r="BV195" s="11"/>
      <c r="BW195" s="11"/>
      <c r="BX195" s="11"/>
      <c r="BY195" s="11"/>
    </row>
    <row r="196" spans="1:77" ht="14.25" customHeight="1">
      <c r="A196" s="11"/>
      <c r="B196" s="11"/>
      <c r="C196" s="53"/>
      <c r="D196" s="16"/>
      <c r="E196" s="16"/>
      <c r="F196" s="16"/>
      <c r="G196" s="16"/>
      <c r="H196" s="11"/>
      <c r="I196" s="54"/>
      <c r="J196" s="54"/>
      <c r="K196" s="54"/>
      <c r="L196" s="54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  <c r="BP196" s="11"/>
      <c r="BQ196" s="11"/>
      <c r="BR196" s="11"/>
      <c r="BS196" s="11"/>
      <c r="BT196" s="11"/>
      <c r="BU196" s="11"/>
      <c r="BV196" s="11"/>
      <c r="BW196" s="11"/>
      <c r="BX196" s="11"/>
      <c r="BY196" s="11"/>
    </row>
    <row r="197" spans="1:77" ht="14.25" customHeight="1">
      <c r="A197" s="11"/>
      <c r="B197" s="11"/>
      <c r="C197" s="53"/>
      <c r="D197" s="16"/>
      <c r="E197" s="16"/>
      <c r="F197" s="16"/>
      <c r="G197" s="16"/>
      <c r="H197" s="11"/>
      <c r="I197" s="54"/>
      <c r="J197" s="54"/>
      <c r="K197" s="54"/>
      <c r="L197" s="54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  <c r="BP197" s="11"/>
      <c r="BQ197" s="11"/>
      <c r="BR197" s="11"/>
      <c r="BS197" s="11"/>
      <c r="BT197" s="11"/>
      <c r="BU197" s="11"/>
      <c r="BV197" s="11"/>
      <c r="BW197" s="11"/>
      <c r="BX197" s="11"/>
      <c r="BY197" s="11"/>
    </row>
    <row r="198" spans="1:77" ht="14.25" customHeight="1">
      <c r="A198" s="11"/>
      <c r="B198" s="11"/>
      <c r="C198" s="53"/>
      <c r="D198" s="16"/>
      <c r="E198" s="16"/>
      <c r="F198" s="16"/>
      <c r="G198" s="16"/>
      <c r="H198" s="11"/>
      <c r="I198" s="54"/>
      <c r="J198" s="54"/>
      <c r="K198" s="54"/>
      <c r="L198" s="54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  <c r="BP198" s="11"/>
      <c r="BQ198" s="11"/>
      <c r="BR198" s="11"/>
      <c r="BS198" s="11"/>
      <c r="BT198" s="11"/>
      <c r="BU198" s="11"/>
      <c r="BV198" s="11"/>
      <c r="BW198" s="11"/>
      <c r="BX198" s="11"/>
      <c r="BY198" s="11"/>
    </row>
    <row r="199" spans="1:77" ht="14.25" customHeight="1">
      <c r="A199" s="11"/>
      <c r="B199" s="11"/>
      <c r="C199" s="53"/>
      <c r="D199" s="16"/>
      <c r="E199" s="16"/>
      <c r="F199" s="16"/>
      <c r="G199" s="16"/>
      <c r="H199" s="11"/>
      <c r="I199" s="54"/>
      <c r="J199" s="54"/>
      <c r="K199" s="54"/>
      <c r="L199" s="54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  <c r="BP199" s="11"/>
      <c r="BQ199" s="11"/>
      <c r="BR199" s="11"/>
      <c r="BS199" s="11"/>
      <c r="BT199" s="11"/>
      <c r="BU199" s="11"/>
      <c r="BV199" s="11"/>
      <c r="BW199" s="11"/>
      <c r="BX199" s="11"/>
      <c r="BY199" s="11"/>
    </row>
    <row r="200" spans="1:77" ht="14.25" customHeight="1">
      <c r="A200" s="11"/>
      <c r="B200" s="11"/>
      <c r="C200" s="53"/>
      <c r="D200" s="16"/>
      <c r="E200" s="16"/>
      <c r="F200" s="16"/>
      <c r="G200" s="16"/>
      <c r="H200" s="11"/>
      <c r="I200" s="54"/>
      <c r="J200" s="54"/>
      <c r="K200" s="54"/>
      <c r="L200" s="54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/>
      <c r="BS200" s="11"/>
      <c r="BT200" s="11"/>
      <c r="BU200" s="11"/>
      <c r="BV200" s="11"/>
      <c r="BW200" s="11"/>
      <c r="BX200" s="11"/>
      <c r="BY200" s="11"/>
    </row>
    <row r="201" spans="1:77" ht="14.25" customHeight="1">
      <c r="A201" s="11"/>
      <c r="B201" s="11"/>
      <c r="C201" s="53"/>
      <c r="D201" s="16"/>
      <c r="E201" s="16"/>
      <c r="F201" s="16"/>
      <c r="G201" s="16"/>
      <c r="H201" s="11"/>
      <c r="I201" s="54"/>
      <c r="J201" s="54"/>
      <c r="K201" s="54"/>
      <c r="L201" s="54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11"/>
      <c r="BW201" s="11"/>
      <c r="BX201" s="11"/>
      <c r="BY201" s="11"/>
    </row>
    <row r="202" spans="1:77" ht="14.25" customHeight="1">
      <c r="A202" s="11"/>
      <c r="B202" s="11"/>
      <c r="C202" s="53"/>
      <c r="D202" s="16"/>
      <c r="E202" s="16"/>
      <c r="F202" s="16"/>
      <c r="G202" s="16"/>
      <c r="H202" s="11"/>
      <c r="I202" s="54"/>
      <c r="J202" s="54"/>
      <c r="K202" s="54"/>
      <c r="L202" s="54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/>
      <c r="BU202" s="11"/>
      <c r="BV202" s="11"/>
      <c r="BW202" s="11"/>
      <c r="BX202" s="11"/>
      <c r="BY202" s="11"/>
    </row>
    <row r="203" spans="1:77" ht="14.25" customHeight="1">
      <c r="A203" s="11"/>
      <c r="B203" s="11"/>
      <c r="C203" s="53"/>
      <c r="D203" s="16"/>
      <c r="E203" s="16"/>
      <c r="F203" s="16"/>
      <c r="G203" s="16"/>
      <c r="H203" s="11"/>
      <c r="I203" s="54"/>
      <c r="J203" s="54"/>
      <c r="K203" s="54"/>
      <c r="L203" s="54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  <c r="BN203" s="11"/>
      <c r="BO203" s="11"/>
      <c r="BP203" s="11"/>
      <c r="BQ203" s="11"/>
      <c r="BR203" s="11"/>
      <c r="BS203" s="11"/>
      <c r="BT203" s="11"/>
      <c r="BU203" s="11"/>
      <c r="BV203" s="11"/>
      <c r="BW203" s="11"/>
      <c r="BX203" s="11"/>
      <c r="BY203" s="11"/>
    </row>
    <row r="204" spans="1:77" ht="14.25" customHeight="1">
      <c r="A204" s="11"/>
      <c r="B204" s="11"/>
      <c r="C204" s="53"/>
      <c r="D204" s="16"/>
      <c r="E204" s="16"/>
      <c r="F204" s="16"/>
      <c r="G204" s="16"/>
      <c r="H204" s="11"/>
      <c r="I204" s="54"/>
      <c r="J204" s="54"/>
      <c r="K204" s="54"/>
      <c r="L204" s="54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/>
      <c r="BV204" s="11"/>
      <c r="BW204" s="11"/>
      <c r="BX204" s="11"/>
      <c r="BY204" s="11"/>
    </row>
    <row r="205" spans="1:77" ht="14.25" customHeight="1">
      <c r="A205" s="11"/>
      <c r="B205" s="11"/>
      <c r="C205" s="53"/>
      <c r="D205" s="16"/>
      <c r="E205" s="16"/>
      <c r="F205" s="16"/>
      <c r="G205" s="16"/>
      <c r="H205" s="11"/>
      <c r="I205" s="54"/>
      <c r="J205" s="54"/>
      <c r="K205" s="54"/>
      <c r="L205" s="54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/>
      <c r="BU205" s="11"/>
      <c r="BV205" s="11"/>
      <c r="BW205" s="11"/>
      <c r="BX205" s="11"/>
      <c r="BY205" s="11"/>
    </row>
    <row r="206" spans="1:77" ht="14.25" customHeight="1">
      <c r="A206" s="11"/>
      <c r="B206" s="11"/>
      <c r="C206" s="53"/>
      <c r="D206" s="16"/>
      <c r="E206" s="16"/>
      <c r="F206" s="16"/>
      <c r="G206" s="16"/>
      <c r="H206" s="11"/>
      <c r="I206" s="54"/>
      <c r="J206" s="54"/>
      <c r="K206" s="54"/>
      <c r="L206" s="54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  <c r="BP206" s="11"/>
      <c r="BQ206" s="11"/>
      <c r="BR206" s="11"/>
      <c r="BS206" s="11"/>
      <c r="BT206" s="11"/>
      <c r="BU206" s="11"/>
      <c r="BV206" s="11"/>
      <c r="BW206" s="11"/>
      <c r="BX206" s="11"/>
      <c r="BY206" s="11"/>
    </row>
    <row r="207" spans="1:77" ht="14.25" customHeight="1">
      <c r="A207" s="11"/>
      <c r="B207" s="11"/>
      <c r="C207" s="53"/>
      <c r="D207" s="16"/>
      <c r="E207" s="16"/>
      <c r="F207" s="16"/>
      <c r="G207" s="16"/>
      <c r="H207" s="11"/>
      <c r="I207" s="54"/>
      <c r="J207" s="54"/>
      <c r="K207" s="54"/>
      <c r="L207" s="54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  <c r="BN207" s="11"/>
      <c r="BO207" s="11"/>
      <c r="BP207" s="11"/>
      <c r="BQ207" s="11"/>
      <c r="BR207" s="11"/>
      <c r="BS207" s="11"/>
      <c r="BT207" s="11"/>
      <c r="BU207" s="11"/>
      <c r="BV207" s="11"/>
      <c r="BW207" s="11"/>
      <c r="BX207" s="11"/>
      <c r="BY207" s="11"/>
    </row>
    <row r="208" spans="1:77" ht="14.25" customHeight="1">
      <c r="A208" s="11"/>
      <c r="B208" s="11"/>
      <c r="C208" s="53"/>
      <c r="D208" s="16"/>
      <c r="E208" s="16"/>
      <c r="F208" s="16"/>
      <c r="G208" s="16"/>
      <c r="H208" s="11"/>
      <c r="I208" s="54"/>
      <c r="J208" s="54"/>
      <c r="K208" s="54"/>
      <c r="L208" s="54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  <c r="BP208" s="11"/>
      <c r="BQ208" s="11"/>
      <c r="BR208" s="11"/>
      <c r="BS208" s="11"/>
      <c r="BT208" s="11"/>
      <c r="BU208" s="11"/>
      <c r="BV208" s="11"/>
      <c r="BW208" s="11"/>
      <c r="BX208" s="11"/>
      <c r="BY208" s="11"/>
    </row>
    <row r="209" spans="1:77" ht="14.25" customHeight="1">
      <c r="A209" s="11"/>
      <c r="B209" s="11"/>
      <c r="C209" s="53"/>
      <c r="D209" s="16"/>
      <c r="E209" s="16"/>
      <c r="F209" s="16"/>
      <c r="G209" s="16"/>
      <c r="H209" s="11"/>
      <c r="I209" s="54"/>
      <c r="J209" s="54"/>
      <c r="K209" s="54"/>
      <c r="L209" s="54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  <c r="BH209" s="11"/>
      <c r="BI209" s="11"/>
      <c r="BJ209" s="11"/>
      <c r="BK209" s="11"/>
      <c r="BL209" s="11"/>
      <c r="BM209" s="11"/>
      <c r="BN209" s="11"/>
      <c r="BO209" s="11"/>
      <c r="BP209" s="11"/>
      <c r="BQ209" s="11"/>
      <c r="BR209" s="11"/>
      <c r="BS209" s="11"/>
      <c r="BT209" s="11"/>
      <c r="BU209" s="11"/>
      <c r="BV209" s="11"/>
      <c r="BW209" s="11"/>
      <c r="BX209" s="11"/>
      <c r="BY209" s="11"/>
    </row>
    <row r="210" spans="1:77" ht="14.25" customHeight="1">
      <c r="A210" s="11"/>
      <c r="B210" s="11"/>
      <c r="C210" s="53"/>
      <c r="D210" s="16"/>
      <c r="E210" s="16"/>
      <c r="F210" s="16"/>
      <c r="G210" s="16"/>
      <c r="H210" s="11"/>
      <c r="I210" s="54"/>
      <c r="J210" s="54"/>
      <c r="K210" s="54"/>
      <c r="L210" s="54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  <c r="BH210" s="11"/>
      <c r="BI210" s="11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/>
      <c r="BU210" s="11"/>
      <c r="BV210" s="11"/>
      <c r="BW210" s="11"/>
      <c r="BX210" s="11"/>
      <c r="BY210" s="11"/>
    </row>
    <row r="211" spans="1:77" ht="14.25" customHeight="1">
      <c r="A211" s="11"/>
      <c r="B211" s="11"/>
      <c r="C211" s="53"/>
      <c r="D211" s="16"/>
      <c r="E211" s="16"/>
      <c r="F211" s="16"/>
      <c r="G211" s="16"/>
      <c r="H211" s="11"/>
      <c r="I211" s="54"/>
      <c r="J211" s="54"/>
      <c r="K211" s="54"/>
      <c r="L211" s="54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  <c r="BH211" s="11"/>
      <c r="BI211" s="11"/>
      <c r="BJ211" s="11"/>
      <c r="BK211" s="11"/>
      <c r="BL211" s="11"/>
      <c r="BM211" s="11"/>
      <c r="BN211" s="11"/>
      <c r="BO211" s="11"/>
      <c r="BP211" s="11"/>
      <c r="BQ211" s="11"/>
      <c r="BR211" s="11"/>
      <c r="BS211" s="11"/>
      <c r="BT211" s="11"/>
      <c r="BU211" s="11"/>
      <c r="BV211" s="11"/>
      <c r="BW211" s="11"/>
      <c r="BX211" s="11"/>
      <c r="BY211" s="11"/>
    </row>
    <row r="212" spans="1:77" ht="14.25" customHeight="1">
      <c r="A212" s="11"/>
      <c r="B212" s="11"/>
      <c r="C212" s="53"/>
      <c r="D212" s="16"/>
      <c r="E212" s="16"/>
      <c r="F212" s="16"/>
      <c r="G212" s="16"/>
      <c r="H212" s="11"/>
      <c r="I212" s="54"/>
      <c r="J212" s="54"/>
      <c r="K212" s="54"/>
      <c r="L212" s="54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  <c r="BH212" s="11"/>
      <c r="BI212" s="11"/>
      <c r="BJ212" s="11"/>
      <c r="BK212" s="11"/>
      <c r="BL212" s="11"/>
      <c r="BM212" s="11"/>
      <c r="BN212" s="11"/>
      <c r="BO212" s="11"/>
      <c r="BP212" s="11"/>
      <c r="BQ212" s="11"/>
      <c r="BR212" s="11"/>
      <c r="BS212" s="11"/>
      <c r="BT212" s="11"/>
      <c r="BU212" s="11"/>
      <c r="BV212" s="11"/>
      <c r="BW212" s="11"/>
      <c r="BX212" s="11"/>
      <c r="BY212" s="11"/>
    </row>
    <row r="213" spans="1:77" ht="14.25" customHeight="1">
      <c r="A213" s="11"/>
      <c r="B213" s="11"/>
      <c r="C213" s="53"/>
      <c r="D213" s="16"/>
      <c r="E213" s="16"/>
      <c r="F213" s="16"/>
      <c r="G213" s="16"/>
      <c r="H213" s="11"/>
      <c r="I213" s="54"/>
      <c r="J213" s="54"/>
      <c r="K213" s="54"/>
      <c r="L213" s="54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11"/>
      <c r="BU213" s="11"/>
      <c r="BV213" s="11"/>
      <c r="BW213" s="11"/>
      <c r="BX213" s="11"/>
      <c r="BY213" s="11"/>
    </row>
    <row r="214" spans="1:77" ht="14.25" customHeight="1">
      <c r="A214" s="11"/>
      <c r="B214" s="11"/>
      <c r="C214" s="53"/>
      <c r="D214" s="16"/>
      <c r="E214" s="16"/>
      <c r="F214" s="16"/>
      <c r="G214" s="16"/>
      <c r="H214" s="11"/>
      <c r="I214" s="54"/>
      <c r="J214" s="54"/>
      <c r="K214" s="54"/>
      <c r="L214" s="54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  <c r="BH214" s="11"/>
      <c r="BI214" s="11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11"/>
      <c r="BU214" s="11"/>
      <c r="BV214" s="11"/>
      <c r="BW214" s="11"/>
      <c r="BX214" s="11"/>
      <c r="BY214" s="11"/>
    </row>
    <row r="215" spans="1:77" ht="14.25" customHeight="1">
      <c r="A215" s="11"/>
      <c r="B215" s="11"/>
      <c r="C215" s="53"/>
      <c r="D215" s="16"/>
      <c r="E215" s="16"/>
      <c r="F215" s="16"/>
      <c r="G215" s="16"/>
      <c r="H215" s="11"/>
      <c r="I215" s="54"/>
      <c r="J215" s="54"/>
      <c r="K215" s="54"/>
      <c r="L215" s="54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  <c r="BH215" s="11"/>
      <c r="BI215" s="11"/>
      <c r="BJ215" s="11"/>
      <c r="BK215" s="11"/>
      <c r="BL215" s="11"/>
      <c r="BM215" s="11"/>
      <c r="BN215" s="11"/>
      <c r="BO215" s="11"/>
      <c r="BP215" s="11"/>
      <c r="BQ215" s="11"/>
      <c r="BR215" s="11"/>
      <c r="BS215" s="11"/>
      <c r="BT215" s="11"/>
      <c r="BU215" s="11"/>
      <c r="BV215" s="11"/>
      <c r="BW215" s="11"/>
      <c r="BX215" s="11"/>
      <c r="BY215" s="11"/>
    </row>
    <row r="216" spans="1:77" ht="14.25" customHeight="1">
      <c r="A216" s="11"/>
      <c r="B216" s="11"/>
      <c r="C216" s="53"/>
      <c r="D216" s="16"/>
      <c r="E216" s="16"/>
      <c r="F216" s="16"/>
      <c r="G216" s="16"/>
      <c r="H216" s="11"/>
      <c r="I216" s="54"/>
      <c r="J216" s="54"/>
      <c r="K216" s="54"/>
      <c r="L216" s="54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11"/>
      <c r="BU216" s="11"/>
      <c r="BV216" s="11"/>
      <c r="BW216" s="11"/>
      <c r="BX216" s="11"/>
      <c r="BY216" s="11"/>
    </row>
    <row r="217" spans="1:77" ht="14.25" customHeight="1">
      <c r="A217" s="11"/>
      <c r="B217" s="11"/>
      <c r="C217" s="53"/>
      <c r="D217" s="16"/>
      <c r="E217" s="16"/>
      <c r="F217" s="16"/>
      <c r="G217" s="16"/>
      <c r="H217" s="11"/>
      <c r="I217" s="54"/>
      <c r="J217" s="54"/>
      <c r="K217" s="54"/>
      <c r="L217" s="54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  <c r="BH217" s="11"/>
      <c r="BI217" s="11"/>
      <c r="BJ217" s="11"/>
      <c r="BK217" s="11"/>
      <c r="BL217" s="11"/>
      <c r="BM217" s="11"/>
      <c r="BN217" s="11"/>
      <c r="BO217" s="11"/>
      <c r="BP217" s="11"/>
      <c r="BQ217" s="11"/>
      <c r="BR217" s="11"/>
      <c r="BS217" s="11"/>
      <c r="BT217" s="11"/>
      <c r="BU217" s="11"/>
      <c r="BV217" s="11"/>
      <c r="BW217" s="11"/>
      <c r="BX217" s="11"/>
      <c r="BY217" s="11"/>
    </row>
    <row r="218" spans="1:77" ht="14.25" customHeight="1">
      <c r="A218" s="11"/>
      <c r="B218" s="11"/>
      <c r="C218" s="53"/>
      <c r="D218" s="16"/>
      <c r="E218" s="16"/>
      <c r="F218" s="16"/>
      <c r="G218" s="16"/>
      <c r="H218" s="11"/>
      <c r="I218" s="54"/>
      <c r="J218" s="54"/>
      <c r="K218" s="54"/>
      <c r="L218" s="54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  <c r="BH218" s="11"/>
      <c r="BI218" s="11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/>
      <c r="BU218" s="11"/>
      <c r="BV218" s="11"/>
      <c r="BW218" s="11"/>
      <c r="BX218" s="11"/>
      <c r="BY218" s="11"/>
    </row>
    <row r="219" spans="1:77" ht="14.25" customHeight="1">
      <c r="A219" s="11"/>
      <c r="B219" s="11"/>
      <c r="C219" s="53"/>
      <c r="D219" s="16"/>
      <c r="E219" s="16"/>
      <c r="F219" s="16"/>
      <c r="G219" s="16"/>
      <c r="H219" s="11"/>
      <c r="I219" s="54"/>
      <c r="J219" s="54"/>
      <c r="K219" s="54"/>
      <c r="L219" s="54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11"/>
      <c r="BU219" s="11"/>
      <c r="BV219" s="11"/>
      <c r="BW219" s="11"/>
      <c r="BX219" s="11"/>
      <c r="BY219" s="11"/>
    </row>
    <row r="220" spans="1:77" ht="14.25" customHeight="1">
      <c r="A220" s="11"/>
      <c r="B220" s="11"/>
      <c r="C220" s="53"/>
      <c r="D220" s="16"/>
      <c r="E220" s="16"/>
      <c r="F220" s="16"/>
      <c r="G220" s="16"/>
      <c r="H220" s="11"/>
      <c r="I220" s="54"/>
      <c r="J220" s="54"/>
      <c r="K220" s="54"/>
      <c r="L220" s="54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11"/>
      <c r="BU220" s="11"/>
      <c r="BV220" s="11"/>
      <c r="BW220" s="11"/>
      <c r="BX220" s="11"/>
      <c r="BY220" s="11"/>
    </row>
    <row r="221" spans="1:77" ht="14.25" customHeight="1">
      <c r="A221" s="11"/>
      <c r="B221" s="11"/>
      <c r="C221" s="53"/>
      <c r="D221" s="16"/>
      <c r="E221" s="16"/>
      <c r="F221" s="16"/>
      <c r="G221" s="16"/>
      <c r="H221" s="11"/>
      <c r="I221" s="54"/>
      <c r="J221" s="54"/>
      <c r="K221" s="54"/>
      <c r="L221" s="54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  <c r="BH221" s="11"/>
      <c r="BI221" s="11"/>
      <c r="BJ221" s="11"/>
      <c r="BK221" s="11"/>
      <c r="BL221" s="11"/>
      <c r="BM221" s="11"/>
      <c r="BN221" s="11"/>
      <c r="BO221" s="11"/>
      <c r="BP221" s="11"/>
      <c r="BQ221" s="11"/>
      <c r="BR221" s="11"/>
      <c r="BS221" s="11"/>
      <c r="BT221" s="11"/>
      <c r="BU221" s="11"/>
      <c r="BV221" s="11"/>
      <c r="BW221" s="11"/>
      <c r="BX221" s="11"/>
      <c r="BY221" s="11"/>
    </row>
    <row r="222" spans="1:77" ht="14.25" customHeight="1">
      <c r="A222" s="11"/>
      <c r="B222" s="11"/>
      <c r="C222" s="53"/>
      <c r="D222" s="16"/>
      <c r="E222" s="16"/>
      <c r="F222" s="16"/>
      <c r="G222" s="16"/>
      <c r="H222" s="11"/>
      <c r="I222" s="54"/>
      <c r="J222" s="54"/>
      <c r="K222" s="54"/>
      <c r="L222" s="54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/>
      <c r="BS222" s="11"/>
      <c r="BT222" s="11"/>
      <c r="BU222" s="11"/>
      <c r="BV222" s="11"/>
      <c r="BW222" s="11"/>
      <c r="BX222" s="11"/>
      <c r="BY222" s="11"/>
    </row>
    <row r="223" spans="1:77" ht="14.25" customHeight="1">
      <c r="A223" s="11"/>
      <c r="B223" s="11"/>
      <c r="C223" s="53"/>
      <c r="D223" s="16"/>
      <c r="E223" s="16"/>
      <c r="F223" s="16"/>
      <c r="G223" s="16"/>
      <c r="H223" s="11"/>
      <c r="I223" s="54"/>
      <c r="J223" s="54"/>
      <c r="K223" s="54"/>
      <c r="L223" s="54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  <c r="BH223" s="11"/>
      <c r="BI223" s="11"/>
      <c r="BJ223" s="11"/>
      <c r="BK223" s="11"/>
      <c r="BL223" s="11"/>
      <c r="BM223" s="11"/>
      <c r="BN223" s="11"/>
      <c r="BO223" s="11"/>
      <c r="BP223" s="11"/>
      <c r="BQ223" s="11"/>
      <c r="BR223" s="11"/>
      <c r="BS223" s="11"/>
      <c r="BT223" s="11"/>
      <c r="BU223" s="11"/>
      <c r="BV223" s="11"/>
      <c r="BW223" s="11"/>
      <c r="BX223" s="11"/>
      <c r="BY223" s="11"/>
    </row>
    <row r="224" spans="1:77" ht="14.25" customHeight="1">
      <c r="A224" s="11"/>
      <c r="B224" s="11"/>
      <c r="C224" s="53"/>
      <c r="D224" s="16"/>
      <c r="E224" s="16"/>
      <c r="F224" s="16"/>
      <c r="G224" s="16"/>
      <c r="H224" s="11"/>
      <c r="I224" s="54"/>
      <c r="J224" s="54"/>
      <c r="K224" s="54"/>
      <c r="L224" s="54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1"/>
      <c r="BI224" s="11"/>
      <c r="BJ224" s="11"/>
      <c r="BK224" s="11"/>
      <c r="BL224" s="11"/>
      <c r="BM224" s="11"/>
      <c r="BN224" s="11"/>
      <c r="BO224" s="11"/>
      <c r="BP224" s="11"/>
      <c r="BQ224" s="11"/>
      <c r="BR224" s="11"/>
      <c r="BS224" s="11"/>
      <c r="BT224" s="11"/>
      <c r="BU224" s="11"/>
      <c r="BV224" s="11"/>
      <c r="BW224" s="11"/>
      <c r="BX224" s="11"/>
      <c r="BY224" s="11"/>
    </row>
    <row r="225" spans="1:77" ht="14.25" customHeight="1">
      <c r="A225" s="11"/>
      <c r="B225" s="11"/>
      <c r="C225" s="53"/>
      <c r="D225" s="16"/>
      <c r="E225" s="16"/>
      <c r="F225" s="16"/>
      <c r="G225" s="16"/>
      <c r="H225" s="11"/>
      <c r="I225" s="54"/>
      <c r="J225" s="54"/>
      <c r="K225" s="54"/>
      <c r="L225" s="54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11"/>
      <c r="BU225" s="11"/>
      <c r="BV225" s="11"/>
      <c r="BW225" s="11"/>
      <c r="BX225" s="11"/>
      <c r="BY225" s="11"/>
    </row>
    <row r="226" spans="1:77" ht="14.25" customHeight="1">
      <c r="A226" s="11"/>
      <c r="B226" s="11"/>
      <c r="C226" s="53"/>
      <c r="D226" s="16"/>
      <c r="E226" s="16"/>
      <c r="F226" s="16"/>
      <c r="G226" s="16"/>
      <c r="H226" s="11"/>
      <c r="I226" s="54"/>
      <c r="J226" s="54"/>
      <c r="K226" s="54"/>
      <c r="L226" s="54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  <c r="BH226" s="11"/>
      <c r="BI226" s="11"/>
      <c r="BJ226" s="11"/>
      <c r="BK226" s="11"/>
      <c r="BL226" s="11"/>
      <c r="BM226" s="11"/>
      <c r="BN226" s="11"/>
      <c r="BO226" s="11"/>
      <c r="BP226" s="11"/>
      <c r="BQ226" s="11"/>
      <c r="BR226" s="11"/>
      <c r="BS226" s="11"/>
      <c r="BT226" s="11"/>
      <c r="BU226" s="11"/>
      <c r="BV226" s="11"/>
      <c r="BW226" s="11"/>
      <c r="BX226" s="11"/>
      <c r="BY226" s="11"/>
    </row>
    <row r="227" spans="1:77" ht="14.25" customHeight="1">
      <c r="A227" s="11"/>
      <c r="B227" s="11"/>
      <c r="C227" s="53"/>
      <c r="D227" s="16"/>
      <c r="E227" s="16"/>
      <c r="F227" s="16"/>
      <c r="G227" s="16"/>
      <c r="H227" s="11"/>
      <c r="I227" s="54"/>
      <c r="J227" s="54"/>
      <c r="K227" s="54"/>
      <c r="L227" s="54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  <c r="BH227" s="11"/>
      <c r="BI227" s="11"/>
      <c r="BJ227" s="11"/>
      <c r="BK227" s="11"/>
      <c r="BL227" s="11"/>
      <c r="BM227" s="11"/>
      <c r="BN227" s="11"/>
      <c r="BO227" s="11"/>
      <c r="BP227" s="11"/>
      <c r="BQ227" s="11"/>
      <c r="BR227" s="11"/>
      <c r="BS227" s="11"/>
      <c r="BT227" s="11"/>
      <c r="BU227" s="11"/>
      <c r="BV227" s="11"/>
      <c r="BW227" s="11"/>
      <c r="BX227" s="11"/>
      <c r="BY227" s="11"/>
    </row>
    <row r="228" spans="1:77" ht="14.25" customHeight="1">
      <c r="A228" s="11"/>
      <c r="B228" s="11"/>
      <c r="C228" s="53"/>
      <c r="D228" s="16"/>
      <c r="E228" s="16"/>
      <c r="F228" s="16"/>
      <c r="G228" s="16"/>
      <c r="H228" s="11"/>
      <c r="I228" s="54"/>
      <c r="J228" s="54"/>
      <c r="K228" s="54"/>
      <c r="L228" s="54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11"/>
      <c r="BU228" s="11"/>
      <c r="BV228" s="11"/>
      <c r="BW228" s="11"/>
      <c r="BX228" s="11"/>
      <c r="BY228" s="11"/>
    </row>
    <row r="229" spans="1:77" ht="14.25" customHeight="1">
      <c r="A229" s="11"/>
      <c r="B229" s="11"/>
      <c r="C229" s="53"/>
      <c r="D229" s="16"/>
      <c r="E229" s="16"/>
      <c r="F229" s="16"/>
      <c r="G229" s="16"/>
      <c r="H229" s="11"/>
      <c r="I229" s="54"/>
      <c r="J229" s="54"/>
      <c r="K229" s="54"/>
      <c r="L229" s="54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</row>
    <row r="230" spans="1:77" ht="14.25" customHeight="1">
      <c r="A230" s="11"/>
      <c r="B230" s="11"/>
      <c r="C230" s="53"/>
      <c r="D230" s="16"/>
      <c r="E230" s="16"/>
      <c r="F230" s="16"/>
      <c r="G230" s="16"/>
      <c r="H230" s="11"/>
      <c r="I230" s="54"/>
      <c r="J230" s="54"/>
      <c r="K230" s="54"/>
      <c r="L230" s="54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/>
      <c r="BU230" s="11"/>
      <c r="BV230" s="11"/>
      <c r="BW230" s="11"/>
      <c r="BX230" s="11"/>
      <c r="BY230" s="11"/>
    </row>
    <row r="231" spans="1:77" ht="14.25" customHeight="1">
      <c r="A231" s="11"/>
      <c r="B231" s="11"/>
      <c r="C231" s="53"/>
      <c r="D231" s="16"/>
      <c r="E231" s="16"/>
      <c r="F231" s="16"/>
      <c r="G231" s="16"/>
      <c r="H231" s="11"/>
      <c r="I231" s="54"/>
      <c r="J231" s="54"/>
      <c r="K231" s="54"/>
      <c r="L231" s="54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  <c r="BH231" s="11"/>
      <c r="BI231" s="11"/>
      <c r="BJ231" s="11"/>
      <c r="BK231" s="11"/>
      <c r="BL231" s="11"/>
      <c r="BM231" s="11"/>
      <c r="BN231" s="11"/>
      <c r="BO231" s="11"/>
      <c r="BP231" s="11"/>
      <c r="BQ231" s="11"/>
      <c r="BR231" s="11"/>
      <c r="BS231" s="11"/>
      <c r="BT231" s="11"/>
      <c r="BU231" s="11"/>
      <c r="BV231" s="11"/>
      <c r="BW231" s="11"/>
      <c r="BX231" s="11"/>
      <c r="BY231" s="11"/>
    </row>
    <row r="232" spans="1:77" ht="14.25" customHeight="1">
      <c r="A232" s="11"/>
      <c r="B232" s="11"/>
      <c r="C232" s="53"/>
      <c r="D232" s="16"/>
      <c r="E232" s="16"/>
      <c r="F232" s="16"/>
      <c r="G232" s="16"/>
      <c r="H232" s="11"/>
      <c r="I232" s="54"/>
      <c r="J232" s="54"/>
      <c r="K232" s="54"/>
      <c r="L232" s="54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1"/>
      <c r="BI232" s="11"/>
      <c r="BJ232" s="11"/>
      <c r="BK232" s="11"/>
      <c r="BL232" s="11"/>
      <c r="BM232" s="11"/>
      <c r="BN232" s="11"/>
      <c r="BO232" s="11"/>
      <c r="BP232" s="11"/>
      <c r="BQ232" s="11"/>
      <c r="BR232" s="11"/>
      <c r="BS232" s="11"/>
      <c r="BT232" s="11"/>
      <c r="BU232" s="11"/>
      <c r="BV232" s="11"/>
      <c r="BW232" s="11"/>
      <c r="BX232" s="11"/>
      <c r="BY232" s="11"/>
    </row>
    <row r="233" spans="1:77" ht="14.25" customHeight="1">
      <c r="A233" s="11"/>
      <c r="B233" s="11"/>
      <c r="C233" s="53"/>
      <c r="D233" s="16"/>
      <c r="E233" s="16"/>
      <c r="F233" s="16"/>
      <c r="G233" s="16"/>
      <c r="H233" s="11"/>
      <c r="I233" s="54"/>
      <c r="J233" s="54"/>
      <c r="K233" s="54"/>
      <c r="L233" s="54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  <c r="BH233" s="11"/>
      <c r="BI233" s="11"/>
      <c r="BJ233" s="11"/>
      <c r="BK233" s="11"/>
      <c r="BL233" s="11"/>
      <c r="BM233" s="11"/>
      <c r="BN233" s="11"/>
      <c r="BO233" s="11"/>
      <c r="BP233" s="11"/>
      <c r="BQ233" s="11"/>
      <c r="BR233" s="11"/>
      <c r="BS233" s="11"/>
      <c r="BT233" s="11"/>
      <c r="BU233" s="11"/>
      <c r="BV233" s="11"/>
      <c r="BW233" s="11"/>
      <c r="BX233" s="11"/>
      <c r="BY233" s="11"/>
    </row>
    <row r="234" spans="1:77" ht="14.25" customHeight="1">
      <c r="A234" s="11"/>
      <c r="B234" s="11"/>
      <c r="C234" s="53"/>
      <c r="D234" s="16"/>
      <c r="E234" s="16"/>
      <c r="F234" s="16"/>
      <c r="G234" s="16"/>
      <c r="H234" s="11"/>
      <c r="I234" s="54"/>
      <c r="J234" s="54"/>
      <c r="K234" s="54"/>
      <c r="L234" s="54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  <c r="BH234" s="11"/>
      <c r="BI234" s="11"/>
      <c r="BJ234" s="11"/>
      <c r="BK234" s="11"/>
      <c r="BL234" s="11"/>
      <c r="BM234" s="11"/>
      <c r="BN234" s="11"/>
      <c r="BO234" s="11"/>
      <c r="BP234" s="11"/>
      <c r="BQ234" s="11"/>
      <c r="BR234" s="11"/>
      <c r="BS234" s="11"/>
      <c r="BT234" s="11"/>
      <c r="BU234" s="11"/>
      <c r="BV234" s="11"/>
      <c r="BW234" s="11"/>
      <c r="BX234" s="11"/>
      <c r="BY234" s="11"/>
    </row>
    <row r="235" spans="1:77" ht="14.25" customHeight="1">
      <c r="A235" s="11"/>
      <c r="B235" s="11"/>
      <c r="C235" s="53"/>
      <c r="D235" s="16"/>
      <c r="E235" s="16"/>
      <c r="F235" s="16"/>
      <c r="G235" s="16"/>
      <c r="H235" s="11"/>
      <c r="I235" s="54"/>
      <c r="J235" s="54"/>
      <c r="K235" s="54"/>
      <c r="L235" s="54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  <c r="BH235" s="11"/>
      <c r="BI235" s="11"/>
      <c r="BJ235" s="11"/>
      <c r="BK235" s="11"/>
      <c r="BL235" s="11"/>
      <c r="BM235" s="11"/>
      <c r="BN235" s="11"/>
      <c r="BO235" s="11"/>
      <c r="BP235" s="11"/>
      <c r="BQ235" s="11"/>
      <c r="BR235" s="11"/>
      <c r="BS235" s="11"/>
      <c r="BT235" s="11"/>
      <c r="BU235" s="11"/>
      <c r="BV235" s="11"/>
      <c r="BW235" s="11"/>
      <c r="BX235" s="11"/>
      <c r="BY235" s="11"/>
    </row>
    <row r="236" spans="1:77" ht="14.25" customHeight="1">
      <c r="A236" s="11"/>
      <c r="B236" s="11"/>
      <c r="C236" s="53"/>
      <c r="D236" s="16"/>
      <c r="E236" s="16"/>
      <c r="F236" s="16"/>
      <c r="G236" s="16"/>
      <c r="H236" s="11"/>
      <c r="I236" s="54"/>
      <c r="J236" s="54"/>
      <c r="K236" s="54"/>
      <c r="L236" s="54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  <c r="BN236" s="11"/>
      <c r="BO236" s="11"/>
      <c r="BP236" s="11"/>
      <c r="BQ236" s="11"/>
      <c r="BR236" s="11"/>
      <c r="BS236" s="11"/>
      <c r="BT236" s="11"/>
      <c r="BU236" s="11"/>
      <c r="BV236" s="11"/>
      <c r="BW236" s="11"/>
      <c r="BX236" s="11"/>
      <c r="BY236" s="11"/>
    </row>
    <row r="237" spans="1:77" ht="14.25" customHeight="1">
      <c r="A237" s="11"/>
      <c r="B237" s="11"/>
      <c r="C237" s="53"/>
      <c r="D237" s="16"/>
      <c r="E237" s="16"/>
      <c r="F237" s="16"/>
      <c r="G237" s="16"/>
      <c r="H237" s="11"/>
      <c r="I237" s="54"/>
      <c r="J237" s="54"/>
      <c r="K237" s="54"/>
      <c r="L237" s="54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  <c r="BH237" s="11"/>
      <c r="BI237" s="11"/>
      <c r="BJ237" s="11"/>
      <c r="BK237" s="11"/>
      <c r="BL237" s="11"/>
      <c r="BM237" s="11"/>
      <c r="BN237" s="11"/>
      <c r="BO237" s="11"/>
      <c r="BP237" s="11"/>
      <c r="BQ237" s="11"/>
      <c r="BR237" s="11"/>
      <c r="BS237" s="11"/>
      <c r="BT237" s="11"/>
      <c r="BU237" s="11"/>
      <c r="BV237" s="11"/>
      <c r="BW237" s="11"/>
      <c r="BX237" s="11"/>
      <c r="BY237" s="11"/>
    </row>
    <row r="238" spans="1:77" ht="14.25" customHeight="1">
      <c r="A238" s="11"/>
      <c r="B238" s="11"/>
      <c r="C238" s="53"/>
      <c r="D238" s="16"/>
      <c r="E238" s="16"/>
      <c r="F238" s="16"/>
      <c r="G238" s="16"/>
      <c r="H238" s="11"/>
      <c r="I238" s="54"/>
      <c r="J238" s="54"/>
      <c r="K238" s="54"/>
      <c r="L238" s="54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  <c r="BH238" s="11"/>
      <c r="BI238" s="11"/>
      <c r="BJ238" s="11"/>
      <c r="BK238" s="11"/>
      <c r="BL238" s="11"/>
      <c r="BM238" s="11"/>
      <c r="BN238" s="11"/>
      <c r="BO238" s="11"/>
      <c r="BP238" s="11"/>
      <c r="BQ238" s="11"/>
      <c r="BR238" s="11"/>
      <c r="BS238" s="11"/>
      <c r="BT238" s="11"/>
      <c r="BU238" s="11"/>
      <c r="BV238" s="11"/>
      <c r="BW238" s="11"/>
      <c r="BX238" s="11"/>
      <c r="BY238" s="11"/>
    </row>
    <row r="239" spans="1:77" ht="14.25" customHeight="1">
      <c r="A239" s="11"/>
      <c r="B239" s="11"/>
      <c r="C239" s="53"/>
      <c r="D239" s="16"/>
      <c r="E239" s="16"/>
      <c r="F239" s="16"/>
      <c r="G239" s="16"/>
      <c r="H239" s="11"/>
      <c r="I239" s="54"/>
      <c r="J239" s="54"/>
      <c r="K239" s="54"/>
      <c r="L239" s="54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  <c r="BH239" s="11"/>
      <c r="BI239" s="11"/>
      <c r="BJ239" s="11"/>
      <c r="BK239" s="11"/>
      <c r="BL239" s="11"/>
      <c r="BM239" s="11"/>
      <c r="BN239" s="11"/>
      <c r="BO239" s="11"/>
      <c r="BP239" s="11"/>
      <c r="BQ239" s="11"/>
      <c r="BR239" s="11"/>
      <c r="BS239" s="11"/>
      <c r="BT239" s="11"/>
      <c r="BU239" s="11"/>
      <c r="BV239" s="11"/>
      <c r="BW239" s="11"/>
      <c r="BX239" s="11"/>
      <c r="BY239" s="11"/>
    </row>
    <row r="240" spans="1:77" ht="14.25" customHeight="1">
      <c r="A240" s="11"/>
      <c r="B240" s="11"/>
      <c r="C240" s="53"/>
      <c r="D240" s="16"/>
      <c r="E240" s="16"/>
      <c r="F240" s="16"/>
      <c r="G240" s="16"/>
      <c r="H240" s="11"/>
      <c r="I240" s="54"/>
      <c r="J240" s="54"/>
      <c r="K240" s="54"/>
      <c r="L240" s="54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  <c r="BH240" s="11"/>
      <c r="BI240" s="11"/>
      <c r="BJ240" s="11"/>
      <c r="BK240" s="11"/>
      <c r="BL240" s="11"/>
      <c r="BM240" s="11"/>
      <c r="BN240" s="11"/>
      <c r="BO240" s="11"/>
      <c r="BP240" s="11"/>
      <c r="BQ240" s="11"/>
      <c r="BR240" s="11"/>
      <c r="BS240" s="11"/>
      <c r="BT240" s="11"/>
      <c r="BU240" s="11"/>
      <c r="BV240" s="11"/>
      <c r="BW240" s="11"/>
      <c r="BX240" s="11"/>
      <c r="BY240" s="11"/>
    </row>
    <row r="241" spans="1:77" ht="14.25" customHeight="1">
      <c r="A241" s="11"/>
      <c r="B241" s="11"/>
      <c r="C241" s="53"/>
      <c r="D241" s="16"/>
      <c r="E241" s="16"/>
      <c r="F241" s="16"/>
      <c r="G241" s="16"/>
      <c r="H241" s="11"/>
      <c r="I241" s="54"/>
      <c r="J241" s="54"/>
      <c r="K241" s="54"/>
      <c r="L241" s="54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11"/>
      <c r="BU241" s="11"/>
      <c r="BV241" s="11"/>
      <c r="BW241" s="11"/>
      <c r="BX241" s="11"/>
      <c r="BY241" s="11"/>
    </row>
    <row r="242" spans="1:77" ht="14.25" customHeight="1">
      <c r="A242" s="11"/>
      <c r="B242" s="11"/>
      <c r="C242" s="53"/>
      <c r="D242" s="16"/>
      <c r="E242" s="16"/>
      <c r="F242" s="16"/>
      <c r="G242" s="16"/>
      <c r="H242" s="11"/>
      <c r="I242" s="54"/>
      <c r="J242" s="54"/>
      <c r="K242" s="54"/>
      <c r="L242" s="54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11"/>
      <c r="BU242" s="11"/>
      <c r="BV242" s="11"/>
      <c r="BW242" s="11"/>
      <c r="BX242" s="11"/>
      <c r="BY242" s="11"/>
    </row>
    <row r="243" spans="1:77" ht="14.25" customHeight="1">
      <c r="A243" s="11"/>
      <c r="B243" s="11"/>
      <c r="C243" s="53"/>
      <c r="D243" s="16"/>
      <c r="E243" s="16"/>
      <c r="F243" s="16"/>
      <c r="G243" s="16"/>
      <c r="H243" s="11"/>
      <c r="I243" s="54"/>
      <c r="J243" s="54"/>
      <c r="K243" s="54"/>
      <c r="L243" s="54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  <c r="BH243" s="11"/>
      <c r="BI243" s="11"/>
      <c r="BJ243" s="11"/>
      <c r="BK243" s="11"/>
      <c r="BL243" s="11"/>
      <c r="BM243" s="11"/>
      <c r="BN243" s="11"/>
      <c r="BO243" s="11"/>
      <c r="BP243" s="11"/>
      <c r="BQ243" s="11"/>
      <c r="BR243" s="11"/>
      <c r="BS243" s="11"/>
      <c r="BT243" s="11"/>
      <c r="BU243" s="11"/>
      <c r="BV243" s="11"/>
      <c r="BW243" s="11"/>
      <c r="BX243" s="11"/>
      <c r="BY243" s="11"/>
    </row>
    <row r="244" spans="1:77" ht="14.25" customHeight="1">
      <c r="A244" s="11"/>
      <c r="B244" s="11"/>
      <c r="C244" s="53"/>
      <c r="D244" s="16"/>
      <c r="E244" s="16"/>
      <c r="F244" s="16"/>
      <c r="G244" s="16"/>
      <c r="H244" s="11"/>
      <c r="I244" s="54"/>
      <c r="J244" s="54"/>
      <c r="K244" s="54"/>
      <c r="L244" s="54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  <c r="BH244" s="11"/>
      <c r="BI244" s="11"/>
      <c r="BJ244" s="11"/>
      <c r="BK244" s="11"/>
      <c r="BL244" s="11"/>
      <c r="BM244" s="11"/>
      <c r="BN244" s="11"/>
      <c r="BO244" s="11"/>
      <c r="BP244" s="11"/>
      <c r="BQ244" s="11"/>
      <c r="BR244" s="11"/>
      <c r="BS244" s="11"/>
      <c r="BT244" s="11"/>
      <c r="BU244" s="11"/>
      <c r="BV244" s="11"/>
      <c r="BW244" s="11"/>
      <c r="BX244" s="11"/>
      <c r="BY244" s="11"/>
    </row>
    <row r="245" spans="1:77" ht="14.25" customHeight="1">
      <c r="A245" s="11"/>
      <c r="B245" s="11"/>
      <c r="C245" s="53"/>
      <c r="D245" s="16"/>
      <c r="E245" s="16"/>
      <c r="F245" s="16"/>
      <c r="G245" s="16"/>
      <c r="H245" s="11"/>
      <c r="I245" s="54"/>
      <c r="J245" s="54"/>
      <c r="K245" s="54"/>
      <c r="L245" s="54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  <c r="BH245" s="11"/>
      <c r="BI245" s="11"/>
      <c r="BJ245" s="11"/>
      <c r="BK245" s="11"/>
      <c r="BL245" s="11"/>
      <c r="BM245" s="11"/>
      <c r="BN245" s="11"/>
      <c r="BO245" s="11"/>
      <c r="BP245" s="11"/>
      <c r="BQ245" s="11"/>
      <c r="BR245" s="11"/>
      <c r="BS245" s="11"/>
      <c r="BT245" s="11"/>
      <c r="BU245" s="11"/>
      <c r="BV245" s="11"/>
      <c r="BW245" s="11"/>
      <c r="BX245" s="11"/>
      <c r="BY245" s="11"/>
    </row>
    <row r="246" spans="1:77" ht="14.25" customHeight="1">
      <c r="A246" s="11"/>
      <c r="B246" s="11"/>
      <c r="C246" s="53"/>
      <c r="D246" s="16"/>
      <c r="E246" s="16"/>
      <c r="F246" s="16"/>
      <c r="G246" s="16"/>
      <c r="H246" s="11"/>
      <c r="I246" s="54"/>
      <c r="J246" s="54"/>
      <c r="K246" s="54"/>
      <c r="L246" s="54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  <c r="BH246" s="11"/>
      <c r="BI246" s="11"/>
      <c r="BJ246" s="11"/>
      <c r="BK246" s="11"/>
      <c r="BL246" s="11"/>
      <c r="BM246" s="11"/>
      <c r="BN246" s="11"/>
      <c r="BO246" s="11"/>
      <c r="BP246" s="11"/>
      <c r="BQ246" s="11"/>
      <c r="BR246" s="11"/>
      <c r="BS246" s="11"/>
      <c r="BT246" s="11"/>
      <c r="BU246" s="11"/>
      <c r="BV246" s="11"/>
      <c r="BW246" s="11"/>
      <c r="BX246" s="11"/>
      <c r="BY246" s="11"/>
    </row>
    <row r="247" spans="1:77" ht="14.25" customHeight="1">
      <c r="A247" s="11"/>
      <c r="B247" s="11"/>
      <c r="C247" s="53"/>
      <c r="D247" s="16"/>
      <c r="E247" s="16"/>
      <c r="F247" s="16"/>
      <c r="G247" s="16"/>
      <c r="H247" s="11"/>
      <c r="I247" s="54"/>
      <c r="J247" s="54"/>
      <c r="K247" s="54"/>
      <c r="L247" s="54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  <c r="BH247" s="11"/>
      <c r="BI247" s="11"/>
      <c r="BJ247" s="11"/>
      <c r="BK247" s="11"/>
      <c r="BL247" s="11"/>
      <c r="BM247" s="11"/>
      <c r="BN247" s="11"/>
      <c r="BO247" s="11"/>
      <c r="BP247" s="11"/>
      <c r="BQ247" s="11"/>
      <c r="BR247" s="11"/>
      <c r="BS247" s="11"/>
      <c r="BT247" s="11"/>
      <c r="BU247" s="11"/>
      <c r="BV247" s="11"/>
      <c r="BW247" s="11"/>
      <c r="BX247" s="11"/>
      <c r="BY247" s="11"/>
    </row>
    <row r="248" spans="1:77" ht="14.25" customHeight="1">
      <c r="A248" s="11"/>
      <c r="B248" s="11"/>
      <c r="C248" s="53"/>
      <c r="D248" s="16"/>
      <c r="E248" s="16"/>
      <c r="F248" s="16"/>
      <c r="G248" s="16"/>
      <c r="H248" s="11"/>
      <c r="I248" s="54"/>
      <c r="J248" s="54"/>
      <c r="K248" s="54"/>
      <c r="L248" s="54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  <c r="BH248" s="11"/>
      <c r="BI248" s="11"/>
      <c r="BJ248" s="11"/>
      <c r="BK248" s="11"/>
      <c r="BL248" s="11"/>
      <c r="BM248" s="11"/>
      <c r="BN248" s="11"/>
      <c r="BO248" s="11"/>
      <c r="BP248" s="11"/>
      <c r="BQ248" s="11"/>
      <c r="BR248" s="11"/>
      <c r="BS248" s="11"/>
      <c r="BT248" s="11"/>
      <c r="BU248" s="11"/>
      <c r="BV248" s="11"/>
      <c r="BW248" s="11"/>
      <c r="BX248" s="11"/>
      <c r="BY248" s="11"/>
    </row>
    <row r="249" spans="1:77" ht="14.25" customHeight="1">
      <c r="A249" s="11"/>
      <c r="B249" s="11"/>
      <c r="C249" s="53"/>
      <c r="D249" s="16"/>
      <c r="E249" s="16"/>
      <c r="F249" s="16"/>
      <c r="G249" s="16"/>
      <c r="H249" s="11"/>
      <c r="I249" s="54"/>
      <c r="J249" s="54"/>
      <c r="K249" s="54"/>
      <c r="L249" s="54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/>
      <c r="BU249" s="11"/>
      <c r="BV249" s="11"/>
      <c r="BW249" s="11"/>
      <c r="BX249" s="11"/>
      <c r="BY249" s="11"/>
    </row>
    <row r="250" spans="1:77" ht="14.25" customHeight="1">
      <c r="A250" s="11"/>
      <c r="B250" s="11"/>
      <c r="C250" s="53"/>
      <c r="D250" s="16"/>
      <c r="E250" s="16"/>
      <c r="F250" s="16"/>
      <c r="G250" s="16"/>
      <c r="H250" s="11"/>
      <c r="I250" s="54"/>
      <c r="J250" s="54"/>
      <c r="K250" s="54"/>
      <c r="L250" s="54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</row>
    <row r="251" spans="1:77" ht="14.25" customHeight="1">
      <c r="A251" s="11"/>
      <c r="B251" s="11"/>
      <c r="C251" s="53"/>
      <c r="D251" s="16"/>
      <c r="E251" s="16"/>
      <c r="F251" s="16"/>
      <c r="G251" s="16"/>
      <c r="H251" s="11"/>
      <c r="I251" s="54"/>
      <c r="J251" s="54"/>
      <c r="K251" s="54"/>
      <c r="L251" s="54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  <c r="BH251" s="11"/>
      <c r="BI251" s="11"/>
      <c r="BJ251" s="11"/>
      <c r="BK251" s="11"/>
      <c r="BL251" s="11"/>
      <c r="BM251" s="11"/>
      <c r="BN251" s="11"/>
      <c r="BO251" s="11"/>
      <c r="BP251" s="11"/>
      <c r="BQ251" s="11"/>
      <c r="BR251" s="11"/>
      <c r="BS251" s="11"/>
      <c r="BT251" s="11"/>
      <c r="BU251" s="11"/>
      <c r="BV251" s="11"/>
      <c r="BW251" s="11"/>
      <c r="BX251" s="11"/>
      <c r="BY251" s="11"/>
    </row>
    <row r="252" spans="1:77" ht="14.25" customHeight="1">
      <c r="A252" s="11"/>
      <c r="B252" s="11"/>
      <c r="C252" s="53"/>
      <c r="D252" s="16"/>
      <c r="E252" s="16"/>
      <c r="F252" s="16"/>
      <c r="G252" s="16"/>
      <c r="H252" s="11"/>
      <c r="I252" s="54"/>
      <c r="J252" s="54"/>
      <c r="K252" s="54"/>
      <c r="L252" s="54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  <c r="BH252" s="11"/>
      <c r="BI252" s="11"/>
      <c r="BJ252" s="11"/>
      <c r="BK252" s="11"/>
      <c r="BL252" s="11"/>
      <c r="BM252" s="11"/>
      <c r="BN252" s="11"/>
      <c r="BO252" s="11"/>
      <c r="BP252" s="11"/>
      <c r="BQ252" s="11"/>
      <c r="BR252" s="11"/>
      <c r="BS252" s="11"/>
      <c r="BT252" s="11"/>
      <c r="BU252" s="11"/>
      <c r="BV252" s="11"/>
      <c r="BW252" s="11"/>
      <c r="BX252" s="11"/>
      <c r="BY252" s="11"/>
    </row>
    <row r="253" spans="1:77" ht="14.25" customHeight="1">
      <c r="A253" s="11"/>
      <c r="B253" s="11"/>
      <c r="C253" s="53"/>
      <c r="D253" s="16"/>
      <c r="E253" s="16"/>
      <c r="F253" s="16"/>
      <c r="G253" s="16"/>
      <c r="H253" s="11"/>
      <c r="I253" s="54"/>
      <c r="J253" s="54"/>
      <c r="K253" s="54"/>
      <c r="L253" s="54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  <c r="BH253" s="11"/>
      <c r="BI253" s="11"/>
      <c r="BJ253" s="11"/>
      <c r="BK253" s="11"/>
      <c r="BL253" s="11"/>
      <c r="BM253" s="11"/>
      <c r="BN253" s="11"/>
      <c r="BO253" s="11"/>
      <c r="BP253" s="11"/>
      <c r="BQ253" s="11"/>
      <c r="BR253" s="11"/>
      <c r="BS253" s="11"/>
      <c r="BT253" s="11"/>
      <c r="BU253" s="11"/>
      <c r="BV253" s="11"/>
      <c r="BW253" s="11"/>
      <c r="BX253" s="11"/>
      <c r="BY253" s="11"/>
    </row>
    <row r="254" spans="1:77" ht="14.25" customHeight="1">
      <c r="A254" s="11"/>
      <c r="B254" s="11"/>
      <c r="C254" s="53"/>
      <c r="D254" s="16"/>
      <c r="E254" s="16"/>
      <c r="F254" s="16"/>
      <c r="G254" s="16"/>
      <c r="H254" s="11"/>
      <c r="I254" s="54"/>
      <c r="J254" s="54"/>
      <c r="K254" s="54"/>
      <c r="L254" s="54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  <c r="BH254" s="11"/>
      <c r="BI254" s="11"/>
      <c r="BJ254" s="11"/>
      <c r="BK254" s="11"/>
      <c r="BL254" s="11"/>
      <c r="BM254" s="11"/>
      <c r="BN254" s="11"/>
      <c r="BO254" s="11"/>
      <c r="BP254" s="11"/>
      <c r="BQ254" s="11"/>
      <c r="BR254" s="11"/>
      <c r="BS254" s="11"/>
      <c r="BT254" s="11"/>
      <c r="BU254" s="11"/>
      <c r="BV254" s="11"/>
      <c r="BW254" s="11"/>
      <c r="BX254" s="11"/>
      <c r="BY254" s="11"/>
    </row>
    <row r="255" spans="1:77" ht="14.25" customHeight="1">
      <c r="A255" s="11"/>
      <c r="B255" s="11"/>
      <c r="C255" s="53"/>
      <c r="D255" s="16"/>
      <c r="E255" s="16"/>
      <c r="F255" s="16"/>
      <c r="G255" s="16"/>
      <c r="H255" s="11"/>
      <c r="I255" s="54"/>
      <c r="J255" s="54"/>
      <c r="K255" s="54"/>
      <c r="L255" s="54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  <c r="BH255" s="11"/>
      <c r="BI255" s="11"/>
      <c r="BJ255" s="11"/>
      <c r="BK255" s="11"/>
      <c r="BL255" s="11"/>
      <c r="BM255" s="11"/>
      <c r="BN255" s="11"/>
      <c r="BO255" s="11"/>
      <c r="BP255" s="11"/>
      <c r="BQ255" s="11"/>
      <c r="BR255" s="11"/>
      <c r="BS255" s="11"/>
      <c r="BT255" s="11"/>
      <c r="BU255" s="11"/>
      <c r="BV255" s="11"/>
      <c r="BW255" s="11"/>
      <c r="BX255" s="11"/>
      <c r="BY255" s="11"/>
    </row>
    <row r="256" spans="1:77" ht="14.25" customHeight="1">
      <c r="A256" s="11"/>
      <c r="B256" s="11"/>
      <c r="C256" s="53"/>
      <c r="D256" s="16"/>
      <c r="E256" s="16"/>
      <c r="F256" s="16"/>
      <c r="G256" s="16"/>
      <c r="H256" s="11"/>
      <c r="I256" s="54"/>
      <c r="J256" s="54"/>
      <c r="K256" s="54"/>
      <c r="L256" s="54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11"/>
      <c r="BU256" s="11"/>
      <c r="BV256" s="11"/>
      <c r="BW256" s="11"/>
      <c r="BX256" s="11"/>
      <c r="BY256" s="11"/>
    </row>
    <row r="257" spans="1:77" ht="14.25" customHeight="1">
      <c r="A257" s="11"/>
      <c r="B257" s="11"/>
      <c r="C257" s="53"/>
      <c r="D257" s="16"/>
      <c r="E257" s="16"/>
      <c r="F257" s="16"/>
      <c r="G257" s="16"/>
      <c r="H257" s="11"/>
      <c r="I257" s="54"/>
      <c r="J257" s="54"/>
      <c r="K257" s="54"/>
      <c r="L257" s="54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  <c r="BH257" s="11"/>
      <c r="BI257" s="11"/>
      <c r="BJ257" s="11"/>
      <c r="BK257" s="11"/>
      <c r="BL257" s="11"/>
      <c r="BM257" s="11"/>
      <c r="BN257" s="11"/>
      <c r="BO257" s="11"/>
      <c r="BP257" s="11"/>
      <c r="BQ257" s="11"/>
      <c r="BR257" s="11"/>
      <c r="BS257" s="11"/>
      <c r="BT257" s="11"/>
      <c r="BU257" s="11"/>
      <c r="BV257" s="11"/>
      <c r="BW257" s="11"/>
      <c r="BX257" s="11"/>
      <c r="BY257" s="11"/>
    </row>
    <row r="258" spans="1:77" ht="14.25" customHeight="1">
      <c r="A258" s="11"/>
      <c r="B258" s="11"/>
      <c r="C258" s="53"/>
      <c r="D258" s="16"/>
      <c r="E258" s="16"/>
      <c r="F258" s="16"/>
      <c r="G258" s="16"/>
      <c r="H258" s="11"/>
      <c r="I258" s="54"/>
      <c r="J258" s="54"/>
      <c r="K258" s="54"/>
      <c r="L258" s="54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  <c r="BH258" s="11"/>
      <c r="BI258" s="11"/>
      <c r="BJ258" s="11"/>
      <c r="BK258" s="11"/>
      <c r="BL258" s="11"/>
      <c r="BM258" s="11"/>
      <c r="BN258" s="11"/>
      <c r="BO258" s="11"/>
      <c r="BP258" s="11"/>
      <c r="BQ258" s="11"/>
      <c r="BR258" s="11"/>
      <c r="BS258" s="11"/>
      <c r="BT258" s="11"/>
      <c r="BU258" s="11"/>
      <c r="BV258" s="11"/>
      <c r="BW258" s="11"/>
      <c r="BX258" s="11"/>
      <c r="BY258" s="11"/>
    </row>
    <row r="259" spans="1:77" ht="14.25" customHeight="1">
      <c r="A259" s="11"/>
      <c r="B259" s="11"/>
      <c r="C259" s="53"/>
      <c r="D259" s="16"/>
      <c r="E259" s="16"/>
      <c r="F259" s="16"/>
      <c r="G259" s="16"/>
      <c r="H259" s="11"/>
      <c r="I259" s="54"/>
      <c r="J259" s="54"/>
      <c r="K259" s="54"/>
      <c r="L259" s="54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  <c r="BH259" s="11"/>
      <c r="BI259" s="11"/>
      <c r="BJ259" s="11"/>
      <c r="BK259" s="11"/>
      <c r="BL259" s="11"/>
      <c r="BM259" s="11"/>
      <c r="BN259" s="11"/>
      <c r="BO259" s="11"/>
      <c r="BP259" s="11"/>
      <c r="BQ259" s="11"/>
      <c r="BR259" s="11"/>
      <c r="BS259" s="11"/>
      <c r="BT259" s="11"/>
      <c r="BU259" s="11"/>
      <c r="BV259" s="11"/>
      <c r="BW259" s="11"/>
      <c r="BX259" s="11"/>
      <c r="BY259" s="11"/>
    </row>
    <row r="260" spans="1:77" ht="14.25" customHeight="1">
      <c r="A260" s="11"/>
      <c r="B260" s="11"/>
      <c r="C260" s="53"/>
      <c r="D260" s="16"/>
      <c r="E260" s="16"/>
      <c r="F260" s="16"/>
      <c r="G260" s="16"/>
      <c r="H260" s="11"/>
      <c r="I260" s="54"/>
      <c r="J260" s="54"/>
      <c r="K260" s="54"/>
      <c r="L260" s="54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11"/>
      <c r="BU260" s="11"/>
      <c r="BV260" s="11"/>
      <c r="BW260" s="11"/>
      <c r="BX260" s="11"/>
      <c r="BY260" s="11"/>
    </row>
    <row r="261" spans="1:77" ht="14.25" customHeight="1">
      <c r="A261" s="11"/>
      <c r="B261" s="11"/>
      <c r="C261" s="53"/>
      <c r="D261" s="16"/>
      <c r="E261" s="16"/>
      <c r="F261" s="16"/>
      <c r="G261" s="16"/>
      <c r="H261" s="11"/>
      <c r="I261" s="54"/>
      <c r="J261" s="54"/>
      <c r="K261" s="54"/>
      <c r="L261" s="54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11"/>
      <c r="BU261" s="11"/>
      <c r="BV261" s="11"/>
      <c r="BW261" s="11"/>
      <c r="BX261" s="11"/>
      <c r="BY261" s="11"/>
    </row>
    <row r="262" spans="1:77" ht="14.25" customHeight="1">
      <c r="A262" s="11"/>
      <c r="B262" s="11"/>
      <c r="C262" s="53"/>
      <c r="D262" s="16"/>
      <c r="E262" s="16"/>
      <c r="F262" s="16"/>
      <c r="G262" s="16"/>
      <c r="H262" s="11"/>
      <c r="I262" s="54"/>
      <c r="J262" s="54"/>
      <c r="K262" s="54"/>
      <c r="L262" s="54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  <c r="BH262" s="11"/>
      <c r="BI262" s="11"/>
      <c r="BJ262" s="11"/>
      <c r="BK262" s="11"/>
      <c r="BL262" s="11"/>
      <c r="BM262" s="11"/>
      <c r="BN262" s="11"/>
      <c r="BO262" s="11"/>
      <c r="BP262" s="11"/>
      <c r="BQ262" s="11"/>
      <c r="BR262" s="11"/>
      <c r="BS262" s="11"/>
      <c r="BT262" s="11"/>
      <c r="BU262" s="11"/>
      <c r="BV262" s="11"/>
      <c r="BW262" s="11"/>
      <c r="BX262" s="11"/>
      <c r="BY262" s="11"/>
    </row>
    <row r="263" spans="1:77" ht="14.25" customHeight="1">
      <c r="A263" s="11"/>
      <c r="B263" s="11"/>
      <c r="C263" s="53"/>
      <c r="D263" s="16"/>
      <c r="E263" s="16"/>
      <c r="F263" s="16"/>
      <c r="G263" s="16"/>
      <c r="H263" s="11"/>
      <c r="I263" s="54"/>
      <c r="J263" s="54"/>
      <c r="K263" s="54"/>
      <c r="L263" s="54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11"/>
      <c r="BU263" s="11"/>
      <c r="BV263" s="11"/>
      <c r="BW263" s="11"/>
      <c r="BX263" s="11"/>
      <c r="BY263" s="11"/>
    </row>
    <row r="264" spans="1:77" ht="14.25" customHeight="1">
      <c r="A264" s="11"/>
      <c r="B264" s="11"/>
      <c r="C264" s="53"/>
      <c r="D264" s="16"/>
      <c r="E264" s="16"/>
      <c r="F264" s="16"/>
      <c r="G264" s="16"/>
      <c r="H264" s="11"/>
      <c r="I264" s="54"/>
      <c r="J264" s="54"/>
      <c r="K264" s="54"/>
      <c r="L264" s="54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  <c r="BH264" s="11"/>
      <c r="BI264" s="11"/>
      <c r="BJ264" s="11"/>
      <c r="BK264" s="11"/>
      <c r="BL264" s="11"/>
      <c r="BM264" s="11"/>
      <c r="BN264" s="11"/>
      <c r="BO264" s="11"/>
      <c r="BP264" s="11"/>
      <c r="BQ264" s="11"/>
      <c r="BR264" s="11"/>
      <c r="BS264" s="11"/>
      <c r="BT264" s="11"/>
      <c r="BU264" s="11"/>
      <c r="BV264" s="11"/>
      <c r="BW264" s="11"/>
      <c r="BX264" s="11"/>
      <c r="BY264" s="11"/>
    </row>
    <row r="265" spans="1:77" ht="14.25" customHeight="1">
      <c r="A265" s="11"/>
      <c r="B265" s="11"/>
      <c r="C265" s="53"/>
      <c r="D265" s="16"/>
      <c r="E265" s="16"/>
      <c r="F265" s="16"/>
      <c r="G265" s="16"/>
      <c r="H265" s="11"/>
      <c r="I265" s="54"/>
      <c r="J265" s="54"/>
      <c r="K265" s="54"/>
      <c r="L265" s="54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  <c r="BH265" s="11"/>
      <c r="BI265" s="11"/>
      <c r="BJ265" s="11"/>
      <c r="BK265" s="11"/>
      <c r="BL265" s="11"/>
      <c r="BM265" s="11"/>
      <c r="BN265" s="11"/>
      <c r="BO265" s="11"/>
      <c r="BP265" s="11"/>
      <c r="BQ265" s="11"/>
      <c r="BR265" s="11"/>
      <c r="BS265" s="11"/>
      <c r="BT265" s="11"/>
      <c r="BU265" s="11"/>
      <c r="BV265" s="11"/>
      <c r="BW265" s="11"/>
      <c r="BX265" s="11"/>
      <c r="BY265" s="11"/>
    </row>
    <row r="266" spans="1:77" ht="14.25" customHeight="1">
      <c r="A266" s="11"/>
      <c r="B266" s="11"/>
      <c r="C266" s="53"/>
      <c r="D266" s="16"/>
      <c r="E266" s="16"/>
      <c r="F266" s="16"/>
      <c r="G266" s="16"/>
      <c r="H266" s="11"/>
      <c r="I266" s="54"/>
      <c r="J266" s="54"/>
      <c r="K266" s="54"/>
      <c r="L266" s="54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  <c r="BH266" s="11"/>
      <c r="BI266" s="11"/>
      <c r="BJ266" s="11"/>
      <c r="BK266" s="11"/>
      <c r="BL266" s="11"/>
      <c r="BM266" s="11"/>
      <c r="BN266" s="11"/>
      <c r="BO266" s="11"/>
      <c r="BP266" s="11"/>
      <c r="BQ266" s="11"/>
      <c r="BR266" s="11"/>
      <c r="BS266" s="11"/>
      <c r="BT266" s="11"/>
      <c r="BU266" s="11"/>
      <c r="BV266" s="11"/>
      <c r="BW266" s="11"/>
      <c r="BX266" s="11"/>
      <c r="BY266" s="11"/>
    </row>
    <row r="267" spans="1:77" ht="14.25" customHeight="1">
      <c r="A267" s="11"/>
      <c r="B267" s="11"/>
      <c r="C267" s="53"/>
      <c r="D267" s="16"/>
      <c r="E267" s="16"/>
      <c r="F267" s="16"/>
      <c r="G267" s="16"/>
      <c r="H267" s="11"/>
      <c r="I267" s="54"/>
      <c r="J267" s="54"/>
      <c r="K267" s="54"/>
      <c r="L267" s="54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11"/>
      <c r="BU267" s="11"/>
      <c r="BV267" s="11"/>
      <c r="BW267" s="11"/>
      <c r="BX267" s="11"/>
      <c r="BY267" s="11"/>
    </row>
    <row r="268" spans="1:77" ht="14.25" customHeight="1">
      <c r="A268" s="11"/>
      <c r="B268" s="11"/>
      <c r="C268" s="53"/>
      <c r="D268" s="16"/>
      <c r="E268" s="16"/>
      <c r="F268" s="16"/>
      <c r="G268" s="16"/>
      <c r="H268" s="11"/>
      <c r="I268" s="54"/>
      <c r="J268" s="54"/>
      <c r="K268" s="54"/>
      <c r="L268" s="54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1"/>
      <c r="BI268" s="11"/>
      <c r="BJ268" s="11"/>
      <c r="BK268" s="11"/>
      <c r="BL268" s="11"/>
      <c r="BM268" s="11"/>
      <c r="BN268" s="11"/>
      <c r="BO268" s="11"/>
      <c r="BP268" s="11"/>
      <c r="BQ268" s="11"/>
      <c r="BR268" s="11"/>
      <c r="BS268" s="11"/>
      <c r="BT268" s="11"/>
      <c r="BU268" s="11"/>
      <c r="BV268" s="11"/>
      <c r="BW268" s="11"/>
      <c r="BX268" s="11"/>
      <c r="BY268" s="11"/>
    </row>
    <row r="269" spans="1:77" ht="14.25" customHeight="1">
      <c r="A269" s="11"/>
      <c r="B269" s="11"/>
      <c r="C269" s="53"/>
      <c r="D269" s="16"/>
      <c r="E269" s="16"/>
      <c r="F269" s="16"/>
      <c r="G269" s="16"/>
      <c r="H269" s="11"/>
      <c r="I269" s="54"/>
      <c r="J269" s="54"/>
      <c r="K269" s="54"/>
      <c r="L269" s="54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11"/>
      <c r="BU269" s="11"/>
      <c r="BV269" s="11"/>
      <c r="BW269" s="11"/>
      <c r="BX269" s="11"/>
      <c r="BY269" s="11"/>
    </row>
    <row r="270" spans="1:77" ht="14.25" customHeight="1">
      <c r="A270" s="11"/>
      <c r="B270" s="11"/>
      <c r="C270" s="53"/>
      <c r="D270" s="16"/>
      <c r="E270" s="16"/>
      <c r="F270" s="16"/>
      <c r="G270" s="16"/>
      <c r="H270" s="11"/>
      <c r="I270" s="54"/>
      <c r="J270" s="54"/>
      <c r="K270" s="54"/>
      <c r="L270" s="54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11"/>
      <c r="BU270" s="11"/>
      <c r="BV270" s="11"/>
      <c r="BW270" s="11"/>
      <c r="BX270" s="11"/>
      <c r="BY270" s="11"/>
    </row>
    <row r="271" spans="1:77" ht="14.25" customHeight="1">
      <c r="A271" s="11"/>
      <c r="B271" s="11"/>
      <c r="C271" s="53"/>
      <c r="D271" s="16"/>
      <c r="E271" s="16"/>
      <c r="F271" s="16"/>
      <c r="G271" s="16"/>
      <c r="H271" s="11"/>
      <c r="I271" s="54"/>
      <c r="J271" s="54"/>
      <c r="K271" s="54"/>
      <c r="L271" s="54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11"/>
      <c r="BU271" s="11"/>
      <c r="BV271" s="11"/>
      <c r="BW271" s="11"/>
      <c r="BX271" s="11"/>
      <c r="BY271" s="11"/>
    </row>
    <row r="272" spans="1:77" ht="14.25" customHeight="1">
      <c r="A272" s="11"/>
      <c r="B272" s="11"/>
      <c r="C272" s="53"/>
      <c r="D272" s="16"/>
      <c r="E272" s="16"/>
      <c r="F272" s="16"/>
      <c r="G272" s="16"/>
      <c r="H272" s="11"/>
      <c r="I272" s="54"/>
      <c r="J272" s="54"/>
      <c r="K272" s="54"/>
      <c r="L272" s="54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  <c r="BH272" s="11"/>
      <c r="BI272" s="11"/>
      <c r="BJ272" s="11"/>
      <c r="BK272" s="11"/>
      <c r="BL272" s="11"/>
      <c r="BM272" s="11"/>
      <c r="BN272" s="11"/>
      <c r="BO272" s="11"/>
      <c r="BP272" s="11"/>
      <c r="BQ272" s="11"/>
      <c r="BR272" s="11"/>
      <c r="BS272" s="11"/>
      <c r="BT272" s="11"/>
      <c r="BU272" s="11"/>
      <c r="BV272" s="11"/>
      <c r="BW272" s="11"/>
      <c r="BX272" s="11"/>
      <c r="BY272" s="11"/>
    </row>
    <row r="273" spans="1:77" ht="14.25" customHeight="1">
      <c r="A273" s="11"/>
      <c r="B273" s="11"/>
      <c r="C273" s="53"/>
      <c r="D273" s="16"/>
      <c r="E273" s="16"/>
      <c r="F273" s="16"/>
      <c r="G273" s="16"/>
      <c r="H273" s="11"/>
      <c r="I273" s="54"/>
      <c r="J273" s="54"/>
      <c r="K273" s="54"/>
      <c r="L273" s="54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  <c r="BH273" s="11"/>
      <c r="BI273" s="11"/>
      <c r="BJ273" s="11"/>
      <c r="BK273" s="11"/>
      <c r="BL273" s="11"/>
      <c r="BM273" s="11"/>
      <c r="BN273" s="11"/>
      <c r="BO273" s="11"/>
      <c r="BP273" s="11"/>
      <c r="BQ273" s="11"/>
      <c r="BR273" s="11"/>
      <c r="BS273" s="11"/>
      <c r="BT273" s="11"/>
      <c r="BU273" s="11"/>
      <c r="BV273" s="11"/>
      <c r="BW273" s="11"/>
      <c r="BX273" s="11"/>
      <c r="BY273" s="11"/>
    </row>
    <row r="274" spans="1:77" ht="14.25" customHeight="1">
      <c r="A274" s="11"/>
      <c r="B274" s="11"/>
      <c r="C274" s="53"/>
      <c r="D274" s="16"/>
      <c r="E274" s="16"/>
      <c r="F274" s="16"/>
      <c r="G274" s="16"/>
      <c r="H274" s="11"/>
      <c r="I274" s="54"/>
      <c r="J274" s="54"/>
      <c r="K274" s="54"/>
      <c r="L274" s="54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  <c r="BH274" s="11"/>
      <c r="BI274" s="11"/>
      <c r="BJ274" s="11"/>
      <c r="BK274" s="11"/>
      <c r="BL274" s="11"/>
      <c r="BM274" s="11"/>
      <c r="BN274" s="11"/>
      <c r="BO274" s="11"/>
      <c r="BP274" s="11"/>
      <c r="BQ274" s="11"/>
      <c r="BR274" s="11"/>
      <c r="BS274" s="11"/>
      <c r="BT274" s="11"/>
      <c r="BU274" s="11"/>
      <c r="BV274" s="11"/>
      <c r="BW274" s="11"/>
      <c r="BX274" s="11"/>
      <c r="BY274" s="11"/>
    </row>
    <row r="275" spans="1:77" ht="14.25" customHeight="1">
      <c r="A275" s="11"/>
      <c r="B275" s="11"/>
      <c r="C275" s="53"/>
      <c r="D275" s="16"/>
      <c r="E275" s="16"/>
      <c r="F275" s="16"/>
      <c r="G275" s="16"/>
      <c r="H275" s="11"/>
      <c r="I275" s="54"/>
      <c r="J275" s="54"/>
      <c r="K275" s="54"/>
      <c r="L275" s="54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  <c r="BH275" s="11"/>
      <c r="BI275" s="11"/>
      <c r="BJ275" s="11"/>
      <c r="BK275" s="11"/>
      <c r="BL275" s="11"/>
      <c r="BM275" s="11"/>
      <c r="BN275" s="11"/>
      <c r="BO275" s="11"/>
      <c r="BP275" s="11"/>
      <c r="BQ275" s="11"/>
      <c r="BR275" s="11"/>
      <c r="BS275" s="11"/>
      <c r="BT275" s="11"/>
      <c r="BU275" s="11"/>
      <c r="BV275" s="11"/>
      <c r="BW275" s="11"/>
      <c r="BX275" s="11"/>
      <c r="BY275" s="11"/>
    </row>
    <row r="276" spans="1:77" ht="14.25" customHeight="1">
      <c r="A276" s="11"/>
      <c r="B276" s="11"/>
      <c r="C276" s="53"/>
      <c r="D276" s="16"/>
      <c r="E276" s="16"/>
      <c r="F276" s="16"/>
      <c r="G276" s="16"/>
      <c r="H276" s="11"/>
      <c r="I276" s="54"/>
      <c r="J276" s="54"/>
      <c r="K276" s="54"/>
      <c r="L276" s="54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1"/>
      <c r="BI276" s="11"/>
      <c r="BJ276" s="11"/>
      <c r="BK276" s="11"/>
      <c r="BL276" s="11"/>
      <c r="BM276" s="11"/>
      <c r="BN276" s="11"/>
      <c r="BO276" s="11"/>
      <c r="BP276" s="11"/>
      <c r="BQ276" s="11"/>
      <c r="BR276" s="11"/>
      <c r="BS276" s="11"/>
      <c r="BT276" s="11"/>
      <c r="BU276" s="11"/>
      <c r="BV276" s="11"/>
      <c r="BW276" s="11"/>
      <c r="BX276" s="11"/>
      <c r="BY276" s="11"/>
    </row>
    <row r="277" spans="1:77" ht="14.25" customHeight="1">
      <c r="A277" s="11"/>
      <c r="B277" s="11"/>
      <c r="C277" s="53"/>
      <c r="D277" s="16"/>
      <c r="E277" s="16"/>
      <c r="F277" s="16"/>
      <c r="G277" s="16"/>
      <c r="H277" s="11"/>
      <c r="I277" s="54"/>
      <c r="J277" s="54"/>
      <c r="K277" s="54"/>
      <c r="L277" s="54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  <c r="BH277" s="11"/>
      <c r="BI277" s="11"/>
      <c r="BJ277" s="11"/>
      <c r="BK277" s="11"/>
      <c r="BL277" s="11"/>
      <c r="BM277" s="11"/>
      <c r="BN277" s="11"/>
      <c r="BO277" s="11"/>
      <c r="BP277" s="11"/>
      <c r="BQ277" s="11"/>
      <c r="BR277" s="11"/>
      <c r="BS277" s="11"/>
      <c r="BT277" s="11"/>
      <c r="BU277" s="11"/>
      <c r="BV277" s="11"/>
      <c r="BW277" s="11"/>
      <c r="BX277" s="11"/>
      <c r="BY277" s="11"/>
    </row>
    <row r="278" spans="1:77" ht="14.25" customHeight="1">
      <c r="A278" s="11"/>
      <c r="B278" s="11"/>
      <c r="C278" s="53"/>
      <c r="D278" s="16"/>
      <c r="E278" s="16"/>
      <c r="F278" s="16"/>
      <c r="G278" s="16"/>
      <c r="H278" s="11"/>
      <c r="I278" s="54"/>
      <c r="J278" s="54"/>
      <c r="K278" s="54"/>
      <c r="L278" s="54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  <c r="BH278" s="11"/>
      <c r="BI278" s="11"/>
      <c r="BJ278" s="11"/>
      <c r="BK278" s="11"/>
      <c r="BL278" s="11"/>
      <c r="BM278" s="11"/>
      <c r="BN278" s="11"/>
      <c r="BO278" s="11"/>
      <c r="BP278" s="11"/>
      <c r="BQ278" s="11"/>
      <c r="BR278" s="11"/>
      <c r="BS278" s="11"/>
      <c r="BT278" s="11"/>
      <c r="BU278" s="11"/>
      <c r="BV278" s="11"/>
      <c r="BW278" s="11"/>
      <c r="BX278" s="11"/>
      <c r="BY278" s="11"/>
    </row>
    <row r="279" spans="1:77" ht="14.25" customHeight="1">
      <c r="A279" s="11"/>
      <c r="B279" s="11"/>
      <c r="C279" s="53"/>
      <c r="D279" s="16"/>
      <c r="E279" s="16"/>
      <c r="F279" s="16"/>
      <c r="G279" s="16"/>
      <c r="H279" s="11"/>
      <c r="I279" s="54"/>
      <c r="J279" s="54"/>
      <c r="K279" s="54"/>
      <c r="L279" s="54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11"/>
      <c r="BU279" s="11"/>
      <c r="BV279" s="11"/>
      <c r="BW279" s="11"/>
      <c r="BX279" s="11"/>
      <c r="BY279" s="11"/>
    </row>
    <row r="280" spans="1:77" ht="14.25" customHeight="1">
      <c r="A280" s="11"/>
      <c r="B280" s="11"/>
      <c r="C280" s="53"/>
      <c r="D280" s="16"/>
      <c r="E280" s="16"/>
      <c r="F280" s="16"/>
      <c r="G280" s="16"/>
      <c r="H280" s="11"/>
      <c r="I280" s="54"/>
      <c r="J280" s="54"/>
      <c r="K280" s="54"/>
      <c r="L280" s="54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  <c r="BH280" s="11"/>
      <c r="BI280" s="11"/>
      <c r="BJ280" s="11"/>
      <c r="BK280" s="11"/>
      <c r="BL280" s="11"/>
      <c r="BM280" s="11"/>
      <c r="BN280" s="11"/>
      <c r="BO280" s="11"/>
      <c r="BP280" s="11"/>
      <c r="BQ280" s="11"/>
      <c r="BR280" s="11"/>
      <c r="BS280" s="11"/>
      <c r="BT280" s="11"/>
      <c r="BU280" s="11"/>
      <c r="BV280" s="11"/>
      <c r="BW280" s="11"/>
      <c r="BX280" s="11"/>
      <c r="BY280" s="11"/>
    </row>
    <row r="281" spans="1:77" ht="14.25" customHeight="1">
      <c r="A281" s="11"/>
      <c r="B281" s="11"/>
      <c r="C281" s="53"/>
      <c r="D281" s="16"/>
      <c r="E281" s="16"/>
      <c r="F281" s="16"/>
      <c r="G281" s="16"/>
      <c r="H281" s="11"/>
      <c r="I281" s="54"/>
      <c r="J281" s="54"/>
      <c r="K281" s="54"/>
      <c r="L281" s="54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  <c r="BH281" s="11"/>
      <c r="BI281" s="11"/>
      <c r="BJ281" s="11"/>
      <c r="BK281" s="11"/>
      <c r="BL281" s="11"/>
      <c r="BM281" s="11"/>
      <c r="BN281" s="11"/>
      <c r="BO281" s="11"/>
      <c r="BP281" s="11"/>
      <c r="BQ281" s="11"/>
      <c r="BR281" s="11"/>
      <c r="BS281" s="11"/>
      <c r="BT281" s="11"/>
      <c r="BU281" s="11"/>
      <c r="BV281" s="11"/>
      <c r="BW281" s="11"/>
      <c r="BX281" s="11"/>
      <c r="BY281" s="11"/>
    </row>
    <row r="282" spans="1:77" ht="14.25" customHeight="1">
      <c r="A282" s="11"/>
      <c r="B282" s="11"/>
      <c r="C282" s="53"/>
      <c r="D282" s="16"/>
      <c r="E282" s="16"/>
      <c r="F282" s="16"/>
      <c r="G282" s="16"/>
      <c r="H282" s="11"/>
      <c r="I282" s="54"/>
      <c r="J282" s="54"/>
      <c r="K282" s="54"/>
      <c r="L282" s="54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  <c r="BH282" s="11"/>
      <c r="BI282" s="11"/>
      <c r="BJ282" s="11"/>
      <c r="BK282" s="11"/>
      <c r="BL282" s="11"/>
      <c r="BM282" s="11"/>
      <c r="BN282" s="11"/>
      <c r="BO282" s="11"/>
      <c r="BP282" s="11"/>
      <c r="BQ282" s="11"/>
      <c r="BR282" s="11"/>
      <c r="BS282" s="11"/>
      <c r="BT282" s="11"/>
      <c r="BU282" s="11"/>
      <c r="BV282" s="11"/>
      <c r="BW282" s="11"/>
      <c r="BX282" s="11"/>
      <c r="BY282" s="11"/>
    </row>
    <row r="283" spans="1:77" ht="14.25" customHeight="1">
      <c r="A283" s="11"/>
      <c r="B283" s="11"/>
      <c r="C283" s="53"/>
      <c r="D283" s="16"/>
      <c r="E283" s="16"/>
      <c r="F283" s="16"/>
      <c r="G283" s="16"/>
      <c r="H283" s="11"/>
      <c r="I283" s="54"/>
      <c r="J283" s="54"/>
      <c r="K283" s="54"/>
      <c r="L283" s="54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  <c r="BH283" s="11"/>
      <c r="BI283" s="11"/>
      <c r="BJ283" s="11"/>
      <c r="BK283" s="11"/>
      <c r="BL283" s="11"/>
      <c r="BM283" s="11"/>
      <c r="BN283" s="11"/>
      <c r="BO283" s="11"/>
      <c r="BP283" s="11"/>
      <c r="BQ283" s="11"/>
      <c r="BR283" s="11"/>
      <c r="BS283" s="11"/>
      <c r="BT283" s="11"/>
      <c r="BU283" s="11"/>
      <c r="BV283" s="11"/>
      <c r="BW283" s="11"/>
      <c r="BX283" s="11"/>
      <c r="BY283" s="11"/>
    </row>
    <row r="284" spans="1:77" ht="14.25" customHeight="1">
      <c r="A284" s="11"/>
      <c r="B284" s="11"/>
      <c r="C284" s="53"/>
      <c r="D284" s="16"/>
      <c r="E284" s="16"/>
      <c r="F284" s="16"/>
      <c r="G284" s="16"/>
      <c r="H284" s="11"/>
      <c r="I284" s="54"/>
      <c r="J284" s="54"/>
      <c r="K284" s="54"/>
      <c r="L284" s="54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1"/>
      <c r="BI284" s="11"/>
      <c r="BJ284" s="11"/>
      <c r="BK284" s="11"/>
      <c r="BL284" s="11"/>
      <c r="BM284" s="11"/>
      <c r="BN284" s="11"/>
      <c r="BO284" s="11"/>
      <c r="BP284" s="11"/>
      <c r="BQ284" s="11"/>
      <c r="BR284" s="11"/>
      <c r="BS284" s="11"/>
      <c r="BT284" s="11"/>
      <c r="BU284" s="11"/>
      <c r="BV284" s="11"/>
      <c r="BW284" s="11"/>
      <c r="BX284" s="11"/>
      <c r="BY284" s="11"/>
    </row>
    <row r="285" spans="1:77" ht="14.25" customHeight="1">
      <c r="A285" s="11"/>
      <c r="B285" s="11"/>
      <c r="C285" s="53"/>
      <c r="D285" s="16"/>
      <c r="E285" s="16"/>
      <c r="F285" s="16"/>
      <c r="G285" s="16"/>
      <c r="H285" s="11"/>
      <c r="I285" s="54"/>
      <c r="J285" s="54"/>
      <c r="K285" s="54"/>
      <c r="L285" s="54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  <c r="BH285" s="11"/>
      <c r="BI285" s="11"/>
      <c r="BJ285" s="11"/>
      <c r="BK285" s="11"/>
      <c r="BL285" s="11"/>
      <c r="BM285" s="11"/>
      <c r="BN285" s="11"/>
      <c r="BO285" s="11"/>
      <c r="BP285" s="11"/>
      <c r="BQ285" s="11"/>
      <c r="BR285" s="11"/>
      <c r="BS285" s="11"/>
      <c r="BT285" s="11"/>
      <c r="BU285" s="11"/>
      <c r="BV285" s="11"/>
      <c r="BW285" s="11"/>
      <c r="BX285" s="11"/>
      <c r="BY285" s="11"/>
    </row>
    <row r="286" spans="1:77" ht="14.25" customHeight="1">
      <c r="A286" s="11"/>
      <c r="B286" s="11"/>
      <c r="C286" s="53"/>
      <c r="D286" s="16"/>
      <c r="E286" s="16"/>
      <c r="F286" s="16"/>
      <c r="G286" s="16"/>
      <c r="H286" s="11"/>
      <c r="I286" s="54"/>
      <c r="J286" s="54"/>
      <c r="K286" s="54"/>
      <c r="L286" s="54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  <c r="BH286" s="11"/>
      <c r="BI286" s="11"/>
      <c r="BJ286" s="11"/>
      <c r="BK286" s="11"/>
      <c r="BL286" s="11"/>
      <c r="BM286" s="11"/>
      <c r="BN286" s="11"/>
      <c r="BO286" s="11"/>
      <c r="BP286" s="11"/>
      <c r="BQ286" s="11"/>
      <c r="BR286" s="11"/>
      <c r="BS286" s="11"/>
      <c r="BT286" s="11"/>
      <c r="BU286" s="11"/>
      <c r="BV286" s="11"/>
      <c r="BW286" s="11"/>
      <c r="BX286" s="11"/>
      <c r="BY286" s="11"/>
    </row>
    <row r="287" spans="1:77" ht="14.25" customHeight="1">
      <c r="A287" s="11"/>
      <c r="B287" s="11"/>
      <c r="C287" s="53"/>
      <c r="D287" s="16"/>
      <c r="E287" s="16"/>
      <c r="F287" s="16"/>
      <c r="G287" s="16"/>
      <c r="H287" s="11"/>
      <c r="I287" s="54"/>
      <c r="J287" s="54"/>
      <c r="K287" s="54"/>
      <c r="L287" s="54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  <c r="BH287" s="11"/>
      <c r="BI287" s="11"/>
      <c r="BJ287" s="11"/>
      <c r="BK287" s="11"/>
      <c r="BL287" s="11"/>
      <c r="BM287" s="11"/>
      <c r="BN287" s="11"/>
      <c r="BO287" s="11"/>
      <c r="BP287" s="11"/>
      <c r="BQ287" s="11"/>
      <c r="BR287" s="11"/>
      <c r="BS287" s="11"/>
      <c r="BT287" s="11"/>
      <c r="BU287" s="11"/>
      <c r="BV287" s="11"/>
      <c r="BW287" s="11"/>
      <c r="BX287" s="11"/>
      <c r="BY287" s="11"/>
    </row>
    <row r="288" spans="1:77" ht="14.25" customHeight="1">
      <c r="A288" s="11"/>
      <c r="B288" s="11"/>
      <c r="C288" s="53"/>
      <c r="D288" s="16"/>
      <c r="E288" s="16"/>
      <c r="F288" s="16"/>
      <c r="G288" s="16"/>
      <c r="H288" s="11"/>
      <c r="I288" s="54"/>
      <c r="J288" s="54"/>
      <c r="K288" s="54"/>
      <c r="L288" s="54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  <c r="BH288" s="11"/>
      <c r="BI288" s="11"/>
      <c r="BJ288" s="11"/>
      <c r="BK288" s="11"/>
      <c r="BL288" s="11"/>
      <c r="BM288" s="11"/>
      <c r="BN288" s="11"/>
      <c r="BO288" s="11"/>
      <c r="BP288" s="11"/>
      <c r="BQ288" s="11"/>
      <c r="BR288" s="11"/>
      <c r="BS288" s="11"/>
      <c r="BT288" s="11"/>
      <c r="BU288" s="11"/>
      <c r="BV288" s="11"/>
      <c r="BW288" s="11"/>
      <c r="BX288" s="11"/>
      <c r="BY288" s="11"/>
    </row>
    <row r="289" spans="1:77" ht="14.25" customHeight="1">
      <c r="A289" s="11"/>
      <c r="B289" s="11"/>
      <c r="C289" s="53"/>
      <c r="D289" s="16"/>
      <c r="E289" s="16"/>
      <c r="F289" s="16"/>
      <c r="G289" s="16"/>
      <c r="H289" s="11"/>
      <c r="I289" s="54"/>
      <c r="J289" s="54"/>
      <c r="K289" s="54"/>
      <c r="L289" s="54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  <c r="BH289" s="11"/>
      <c r="BI289" s="11"/>
      <c r="BJ289" s="11"/>
      <c r="BK289" s="11"/>
      <c r="BL289" s="11"/>
      <c r="BM289" s="11"/>
      <c r="BN289" s="11"/>
      <c r="BO289" s="11"/>
      <c r="BP289" s="11"/>
      <c r="BQ289" s="11"/>
      <c r="BR289" s="11"/>
      <c r="BS289" s="11"/>
      <c r="BT289" s="11"/>
      <c r="BU289" s="11"/>
      <c r="BV289" s="11"/>
      <c r="BW289" s="11"/>
      <c r="BX289" s="11"/>
      <c r="BY289" s="11"/>
    </row>
    <row r="290" spans="1:77" ht="14.25" customHeight="1">
      <c r="A290" s="11"/>
      <c r="B290" s="11"/>
      <c r="C290" s="53"/>
      <c r="D290" s="16"/>
      <c r="E290" s="16"/>
      <c r="F290" s="16"/>
      <c r="G290" s="16"/>
      <c r="H290" s="11"/>
      <c r="I290" s="54"/>
      <c r="J290" s="54"/>
      <c r="K290" s="54"/>
      <c r="L290" s="54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  <c r="BH290" s="11"/>
      <c r="BI290" s="11"/>
      <c r="BJ290" s="11"/>
      <c r="BK290" s="11"/>
      <c r="BL290" s="11"/>
      <c r="BM290" s="11"/>
      <c r="BN290" s="11"/>
      <c r="BO290" s="11"/>
      <c r="BP290" s="11"/>
      <c r="BQ290" s="11"/>
      <c r="BR290" s="11"/>
      <c r="BS290" s="11"/>
      <c r="BT290" s="11"/>
      <c r="BU290" s="11"/>
      <c r="BV290" s="11"/>
      <c r="BW290" s="11"/>
      <c r="BX290" s="11"/>
      <c r="BY290" s="11"/>
    </row>
    <row r="291" spans="1:77" ht="14.25" customHeight="1">
      <c r="A291" s="11"/>
      <c r="B291" s="11"/>
      <c r="C291" s="53"/>
      <c r="D291" s="16"/>
      <c r="E291" s="16"/>
      <c r="F291" s="16"/>
      <c r="G291" s="16"/>
      <c r="H291" s="11"/>
      <c r="I291" s="54"/>
      <c r="J291" s="54"/>
      <c r="K291" s="54"/>
      <c r="L291" s="54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  <c r="BH291" s="11"/>
      <c r="BI291" s="11"/>
      <c r="BJ291" s="11"/>
      <c r="BK291" s="11"/>
      <c r="BL291" s="11"/>
      <c r="BM291" s="11"/>
      <c r="BN291" s="11"/>
      <c r="BO291" s="11"/>
      <c r="BP291" s="11"/>
      <c r="BQ291" s="11"/>
      <c r="BR291" s="11"/>
      <c r="BS291" s="11"/>
      <c r="BT291" s="11"/>
      <c r="BU291" s="11"/>
      <c r="BV291" s="11"/>
      <c r="BW291" s="11"/>
      <c r="BX291" s="11"/>
      <c r="BY291" s="11"/>
    </row>
    <row r="292" spans="1:77" ht="14.25" customHeight="1">
      <c r="A292" s="11"/>
      <c r="B292" s="11"/>
      <c r="C292" s="53"/>
      <c r="D292" s="16"/>
      <c r="E292" s="16"/>
      <c r="F292" s="16"/>
      <c r="G292" s="16"/>
      <c r="H292" s="11"/>
      <c r="I292" s="54"/>
      <c r="J292" s="54"/>
      <c r="K292" s="54"/>
      <c r="L292" s="54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1"/>
      <c r="BI292" s="11"/>
      <c r="BJ292" s="11"/>
      <c r="BK292" s="11"/>
      <c r="BL292" s="11"/>
      <c r="BM292" s="11"/>
      <c r="BN292" s="11"/>
      <c r="BO292" s="11"/>
      <c r="BP292" s="11"/>
      <c r="BQ292" s="11"/>
      <c r="BR292" s="11"/>
      <c r="BS292" s="11"/>
      <c r="BT292" s="11"/>
      <c r="BU292" s="11"/>
      <c r="BV292" s="11"/>
      <c r="BW292" s="11"/>
      <c r="BX292" s="11"/>
      <c r="BY292" s="11"/>
    </row>
    <row r="293" spans="1:77" ht="14.25" customHeight="1">
      <c r="A293" s="11"/>
      <c r="B293" s="11"/>
      <c r="C293" s="53"/>
      <c r="D293" s="16"/>
      <c r="E293" s="16"/>
      <c r="F293" s="16"/>
      <c r="G293" s="16"/>
      <c r="H293" s="11"/>
      <c r="I293" s="54"/>
      <c r="J293" s="54"/>
      <c r="K293" s="54"/>
      <c r="L293" s="54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  <c r="BH293" s="11"/>
      <c r="BI293" s="11"/>
      <c r="BJ293" s="11"/>
      <c r="BK293" s="11"/>
      <c r="BL293" s="11"/>
      <c r="BM293" s="11"/>
      <c r="BN293" s="11"/>
      <c r="BO293" s="11"/>
      <c r="BP293" s="11"/>
      <c r="BQ293" s="11"/>
      <c r="BR293" s="11"/>
      <c r="BS293" s="11"/>
      <c r="BT293" s="11"/>
      <c r="BU293" s="11"/>
      <c r="BV293" s="11"/>
      <c r="BW293" s="11"/>
      <c r="BX293" s="11"/>
      <c r="BY293" s="11"/>
    </row>
    <row r="294" spans="1:77" ht="14.25" customHeight="1">
      <c r="A294" s="11"/>
      <c r="B294" s="11"/>
      <c r="C294" s="53"/>
      <c r="D294" s="16"/>
      <c r="E294" s="16"/>
      <c r="F294" s="16"/>
      <c r="G294" s="16"/>
      <c r="H294" s="11"/>
      <c r="I294" s="54"/>
      <c r="J294" s="54"/>
      <c r="K294" s="54"/>
      <c r="L294" s="54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  <c r="BH294" s="11"/>
      <c r="BI294" s="11"/>
      <c r="BJ294" s="11"/>
      <c r="BK294" s="11"/>
      <c r="BL294" s="11"/>
      <c r="BM294" s="11"/>
      <c r="BN294" s="11"/>
      <c r="BO294" s="11"/>
      <c r="BP294" s="11"/>
      <c r="BQ294" s="11"/>
      <c r="BR294" s="11"/>
      <c r="BS294" s="11"/>
      <c r="BT294" s="11"/>
      <c r="BU294" s="11"/>
      <c r="BV294" s="11"/>
      <c r="BW294" s="11"/>
      <c r="BX294" s="11"/>
      <c r="BY294" s="11"/>
    </row>
    <row r="295" spans="1:77" ht="14.25" customHeight="1">
      <c r="A295" s="11"/>
      <c r="B295" s="11"/>
      <c r="C295" s="53"/>
      <c r="D295" s="16"/>
      <c r="E295" s="16"/>
      <c r="F295" s="16"/>
      <c r="G295" s="16"/>
      <c r="H295" s="11"/>
      <c r="I295" s="54"/>
      <c r="J295" s="54"/>
      <c r="K295" s="54"/>
      <c r="L295" s="54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  <c r="BH295" s="11"/>
      <c r="BI295" s="11"/>
      <c r="BJ295" s="11"/>
      <c r="BK295" s="11"/>
      <c r="BL295" s="11"/>
      <c r="BM295" s="11"/>
      <c r="BN295" s="11"/>
      <c r="BO295" s="11"/>
      <c r="BP295" s="11"/>
      <c r="BQ295" s="11"/>
      <c r="BR295" s="11"/>
      <c r="BS295" s="11"/>
      <c r="BT295" s="11"/>
      <c r="BU295" s="11"/>
      <c r="BV295" s="11"/>
      <c r="BW295" s="11"/>
      <c r="BX295" s="11"/>
      <c r="BY295" s="11"/>
    </row>
    <row r="296" spans="1:77" ht="14.25" customHeight="1">
      <c r="A296" s="11"/>
      <c r="B296" s="11"/>
      <c r="C296" s="53"/>
      <c r="D296" s="16"/>
      <c r="E296" s="16"/>
      <c r="F296" s="16"/>
      <c r="G296" s="16"/>
      <c r="H296" s="11"/>
      <c r="I296" s="54"/>
      <c r="J296" s="54"/>
      <c r="K296" s="54"/>
      <c r="L296" s="54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  <c r="BH296" s="11"/>
      <c r="BI296" s="11"/>
      <c r="BJ296" s="11"/>
      <c r="BK296" s="11"/>
      <c r="BL296" s="11"/>
      <c r="BM296" s="11"/>
      <c r="BN296" s="11"/>
      <c r="BO296" s="11"/>
      <c r="BP296" s="11"/>
      <c r="BQ296" s="11"/>
      <c r="BR296" s="11"/>
      <c r="BS296" s="11"/>
      <c r="BT296" s="11"/>
      <c r="BU296" s="11"/>
      <c r="BV296" s="11"/>
      <c r="BW296" s="11"/>
      <c r="BX296" s="11"/>
      <c r="BY296" s="11"/>
    </row>
    <row r="297" spans="1:77" ht="14.25" customHeight="1">
      <c r="A297" s="11"/>
      <c r="B297" s="11"/>
      <c r="C297" s="53"/>
      <c r="D297" s="16"/>
      <c r="E297" s="16"/>
      <c r="F297" s="16"/>
      <c r="G297" s="16"/>
      <c r="H297" s="11"/>
      <c r="I297" s="54"/>
      <c r="J297" s="54"/>
      <c r="K297" s="54"/>
      <c r="L297" s="54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11"/>
      <c r="BU297" s="11"/>
      <c r="BV297" s="11"/>
      <c r="BW297" s="11"/>
      <c r="BX297" s="11"/>
      <c r="BY297" s="11"/>
    </row>
    <row r="298" spans="1:77" ht="14.25" customHeight="1">
      <c r="A298" s="11"/>
      <c r="B298" s="11"/>
      <c r="C298" s="53"/>
      <c r="D298" s="16"/>
      <c r="E298" s="16"/>
      <c r="F298" s="16"/>
      <c r="G298" s="16"/>
      <c r="H298" s="11"/>
      <c r="I298" s="54"/>
      <c r="J298" s="54"/>
      <c r="K298" s="54"/>
      <c r="L298" s="54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11"/>
      <c r="BW298" s="11"/>
      <c r="BX298" s="11"/>
      <c r="BY298" s="11"/>
    </row>
    <row r="299" spans="1:77" ht="14.25" customHeight="1">
      <c r="A299" s="11"/>
      <c r="B299" s="11"/>
      <c r="C299" s="53"/>
      <c r="D299" s="16"/>
      <c r="E299" s="16"/>
      <c r="F299" s="16"/>
      <c r="G299" s="16"/>
      <c r="H299" s="11"/>
      <c r="I299" s="54"/>
      <c r="J299" s="54"/>
      <c r="K299" s="54"/>
      <c r="L299" s="54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  <c r="BH299" s="11"/>
      <c r="BI299" s="11"/>
      <c r="BJ299" s="11"/>
      <c r="BK299" s="11"/>
      <c r="BL299" s="11"/>
      <c r="BM299" s="11"/>
      <c r="BN299" s="11"/>
      <c r="BO299" s="11"/>
      <c r="BP299" s="11"/>
      <c r="BQ299" s="11"/>
      <c r="BR299" s="11"/>
      <c r="BS299" s="11"/>
      <c r="BT299" s="11"/>
      <c r="BU299" s="11"/>
      <c r="BV299" s="11"/>
      <c r="BW299" s="11"/>
      <c r="BX299" s="11"/>
      <c r="BY299" s="11"/>
    </row>
    <row r="300" spans="1:77" ht="14.25" customHeight="1">
      <c r="A300" s="11"/>
      <c r="B300" s="11"/>
      <c r="C300" s="53"/>
      <c r="D300" s="16"/>
      <c r="E300" s="16"/>
      <c r="F300" s="16"/>
      <c r="G300" s="16"/>
      <c r="H300" s="11"/>
      <c r="I300" s="54"/>
      <c r="J300" s="54"/>
      <c r="K300" s="54"/>
      <c r="L300" s="54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1"/>
      <c r="BI300" s="11"/>
      <c r="BJ300" s="11"/>
      <c r="BK300" s="11"/>
      <c r="BL300" s="11"/>
      <c r="BM300" s="11"/>
      <c r="BN300" s="11"/>
      <c r="BO300" s="11"/>
      <c r="BP300" s="11"/>
      <c r="BQ300" s="11"/>
      <c r="BR300" s="11"/>
      <c r="BS300" s="11"/>
      <c r="BT300" s="11"/>
      <c r="BU300" s="11"/>
      <c r="BV300" s="11"/>
      <c r="BW300" s="11"/>
      <c r="BX300" s="11"/>
      <c r="BY300" s="11"/>
    </row>
    <row r="301" spans="1:77" ht="14.25" customHeight="1">
      <c r="A301" s="11"/>
      <c r="B301" s="11"/>
      <c r="C301" s="53"/>
      <c r="D301" s="16"/>
      <c r="E301" s="16"/>
      <c r="F301" s="16"/>
      <c r="G301" s="16"/>
      <c r="H301" s="11"/>
      <c r="I301" s="54"/>
      <c r="J301" s="54"/>
      <c r="K301" s="54"/>
      <c r="L301" s="54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  <c r="BH301" s="11"/>
      <c r="BI301" s="11"/>
      <c r="BJ301" s="11"/>
      <c r="BK301" s="11"/>
      <c r="BL301" s="11"/>
      <c r="BM301" s="11"/>
      <c r="BN301" s="11"/>
      <c r="BO301" s="11"/>
      <c r="BP301" s="11"/>
      <c r="BQ301" s="11"/>
      <c r="BR301" s="11"/>
      <c r="BS301" s="11"/>
      <c r="BT301" s="11"/>
      <c r="BU301" s="11"/>
      <c r="BV301" s="11"/>
      <c r="BW301" s="11"/>
      <c r="BX301" s="11"/>
      <c r="BY301" s="11"/>
    </row>
    <row r="302" spans="1:77" ht="14.25" customHeight="1">
      <c r="A302" s="11"/>
      <c r="B302" s="11"/>
      <c r="C302" s="53"/>
      <c r="D302" s="16"/>
      <c r="E302" s="16"/>
      <c r="F302" s="16"/>
      <c r="G302" s="16"/>
      <c r="H302" s="11"/>
      <c r="I302" s="54"/>
      <c r="J302" s="54"/>
      <c r="K302" s="54"/>
      <c r="L302" s="54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  <c r="BH302" s="11"/>
      <c r="BI302" s="11"/>
      <c r="BJ302" s="11"/>
      <c r="BK302" s="11"/>
      <c r="BL302" s="11"/>
      <c r="BM302" s="11"/>
      <c r="BN302" s="11"/>
      <c r="BO302" s="11"/>
      <c r="BP302" s="11"/>
      <c r="BQ302" s="11"/>
      <c r="BR302" s="11"/>
      <c r="BS302" s="11"/>
      <c r="BT302" s="11"/>
      <c r="BU302" s="11"/>
      <c r="BV302" s="11"/>
      <c r="BW302" s="11"/>
      <c r="BX302" s="11"/>
      <c r="BY302" s="11"/>
    </row>
    <row r="303" spans="1:77" ht="14.25" customHeight="1">
      <c r="A303" s="11"/>
      <c r="B303" s="11"/>
      <c r="C303" s="53"/>
      <c r="D303" s="16"/>
      <c r="E303" s="16"/>
      <c r="F303" s="16"/>
      <c r="G303" s="16"/>
      <c r="H303" s="11"/>
      <c r="I303" s="54"/>
      <c r="J303" s="54"/>
      <c r="K303" s="54"/>
      <c r="L303" s="54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</row>
    <row r="304" spans="1:77" ht="14.25" customHeight="1">
      <c r="A304" s="11"/>
      <c r="B304" s="11"/>
      <c r="C304" s="53"/>
      <c r="D304" s="16"/>
      <c r="E304" s="16"/>
      <c r="F304" s="16"/>
      <c r="G304" s="16"/>
      <c r="H304" s="11"/>
      <c r="I304" s="54"/>
      <c r="J304" s="54"/>
      <c r="K304" s="54"/>
      <c r="L304" s="54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</row>
    <row r="305" spans="1:77" ht="14.25" customHeight="1">
      <c r="A305" s="11"/>
      <c r="B305" s="11"/>
      <c r="C305" s="53"/>
      <c r="D305" s="16"/>
      <c r="E305" s="16"/>
      <c r="F305" s="16"/>
      <c r="G305" s="16"/>
      <c r="H305" s="11"/>
      <c r="I305" s="54"/>
      <c r="J305" s="54"/>
      <c r="K305" s="54"/>
      <c r="L305" s="54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</row>
    <row r="306" spans="1:77" ht="14.25" customHeight="1">
      <c r="A306" s="11"/>
      <c r="B306" s="11"/>
      <c r="C306" s="53"/>
      <c r="D306" s="16"/>
      <c r="E306" s="16"/>
      <c r="F306" s="16"/>
      <c r="G306" s="16"/>
      <c r="H306" s="11"/>
      <c r="I306" s="54"/>
      <c r="J306" s="54"/>
      <c r="K306" s="54"/>
      <c r="L306" s="54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</row>
    <row r="307" spans="1:77" ht="14.25" customHeight="1">
      <c r="A307" s="11"/>
      <c r="B307" s="11"/>
      <c r="C307" s="53"/>
      <c r="D307" s="16"/>
      <c r="E307" s="16"/>
      <c r="F307" s="16"/>
      <c r="G307" s="16"/>
      <c r="H307" s="11"/>
      <c r="I307" s="54"/>
      <c r="J307" s="54"/>
      <c r="K307" s="54"/>
      <c r="L307" s="54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</row>
    <row r="308" spans="1:77" ht="14.25" customHeight="1">
      <c r="A308" s="11"/>
      <c r="B308" s="11"/>
      <c r="C308" s="53"/>
      <c r="D308" s="16"/>
      <c r="E308" s="16"/>
      <c r="F308" s="16"/>
      <c r="G308" s="16"/>
      <c r="H308" s="11"/>
      <c r="I308" s="54"/>
      <c r="J308" s="54"/>
      <c r="K308" s="54"/>
      <c r="L308" s="54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11"/>
      <c r="BW308" s="11"/>
      <c r="BX308" s="11"/>
      <c r="BY308" s="11"/>
    </row>
    <row r="309" spans="1:77" ht="14.25" customHeight="1">
      <c r="A309" s="11"/>
      <c r="B309" s="11"/>
      <c r="C309" s="53"/>
      <c r="D309" s="16"/>
      <c r="E309" s="16"/>
      <c r="F309" s="16"/>
      <c r="G309" s="16"/>
      <c r="H309" s="11"/>
      <c r="I309" s="54"/>
      <c r="J309" s="54"/>
      <c r="K309" s="54"/>
      <c r="L309" s="54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  <c r="BH309" s="11"/>
      <c r="BI309" s="11"/>
      <c r="BJ309" s="11"/>
      <c r="BK309" s="11"/>
      <c r="BL309" s="11"/>
      <c r="BM309" s="11"/>
      <c r="BN309" s="11"/>
      <c r="BO309" s="11"/>
      <c r="BP309" s="11"/>
      <c r="BQ309" s="11"/>
      <c r="BR309" s="11"/>
      <c r="BS309" s="11"/>
      <c r="BT309" s="11"/>
      <c r="BU309" s="11"/>
      <c r="BV309" s="11"/>
      <c r="BW309" s="11"/>
      <c r="BX309" s="11"/>
      <c r="BY309" s="11"/>
    </row>
    <row r="310" spans="1:77" ht="14.25" customHeight="1">
      <c r="A310" s="11"/>
      <c r="B310" s="11"/>
      <c r="C310" s="53"/>
      <c r="D310" s="16"/>
      <c r="E310" s="16"/>
      <c r="F310" s="16"/>
      <c r="G310" s="16"/>
      <c r="H310" s="11"/>
      <c r="I310" s="54"/>
      <c r="J310" s="54"/>
      <c r="K310" s="54"/>
      <c r="L310" s="54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  <c r="BH310" s="11"/>
      <c r="BI310" s="11"/>
      <c r="BJ310" s="11"/>
      <c r="BK310" s="11"/>
      <c r="BL310" s="11"/>
      <c r="BM310" s="11"/>
      <c r="BN310" s="11"/>
      <c r="BO310" s="11"/>
      <c r="BP310" s="11"/>
      <c r="BQ310" s="11"/>
      <c r="BR310" s="11"/>
      <c r="BS310" s="11"/>
      <c r="BT310" s="11"/>
      <c r="BU310" s="11"/>
      <c r="BV310" s="11"/>
      <c r="BW310" s="11"/>
      <c r="BX310" s="11"/>
      <c r="BY310" s="11"/>
    </row>
    <row r="311" spans="1:77" ht="14.25" customHeight="1">
      <c r="A311" s="11"/>
      <c r="B311" s="11"/>
      <c r="C311" s="53"/>
      <c r="D311" s="16"/>
      <c r="E311" s="16"/>
      <c r="F311" s="16"/>
      <c r="G311" s="16"/>
      <c r="H311" s="11"/>
      <c r="I311" s="54"/>
      <c r="J311" s="54"/>
      <c r="K311" s="54"/>
      <c r="L311" s="54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  <c r="BH311" s="11"/>
      <c r="BI311" s="11"/>
      <c r="BJ311" s="11"/>
      <c r="BK311" s="11"/>
      <c r="BL311" s="11"/>
      <c r="BM311" s="11"/>
      <c r="BN311" s="11"/>
      <c r="BO311" s="11"/>
      <c r="BP311" s="11"/>
      <c r="BQ311" s="11"/>
      <c r="BR311" s="11"/>
      <c r="BS311" s="11"/>
      <c r="BT311" s="11"/>
      <c r="BU311" s="11"/>
      <c r="BV311" s="11"/>
      <c r="BW311" s="11"/>
      <c r="BX311" s="11"/>
      <c r="BY311" s="11"/>
    </row>
    <row r="312" spans="1:77" ht="14.25" customHeight="1">
      <c r="A312" s="11"/>
      <c r="B312" s="11"/>
      <c r="C312" s="53"/>
      <c r="D312" s="16"/>
      <c r="E312" s="16"/>
      <c r="F312" s="16"/>
      <c r="G312" s="16"/>
      <c r="H312" s="11"/>
      <c r="I312" s="54"/>
      <c r="J312" s="54"/>
      <c r="K312" s="54"/>
      <c r="L312" s="54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  <c r="BH312" s="11"/>
      <c r="BI312" s="11"/>
      <c r="BJ312" s="11"/>
      <c r="BK312" s="11"/>
      <c r="BL312" s="11"/>
      <c r="BM312" s="11"/>
      <c r="BN312" s="11"/>
      <c r="BO312" s="11"/>
      <c r="BP312" s="11"/>
      <c r="BQ312" s="11"/>
      <c r="BR312" s="11"/>
      <c r="BS312" s="11"/>
      <c r="BT312" s="11"/>
      <c r="BU312" s="11"/>
      <c r="BV312" s="11"/>
      <c r="BW312" s="11"/>
      <c r="BX312" s="11"/>
      <c r="BY312" s="11"/>
    </row>
    <row r="313" spans="1:77" ht="14.25" customHeight="1">
      <c r="A313" s="11"/>
      <c r="B313" s="11"/>
      <c r="C313" s="53"/>
      <c r="D313" s="16"/>
      <c r="E313" s="16"/>
      <c r="F313" s="16"/>
      <c r="G313" s="16"/>
      <c r="H313" s="11"/>
      <c r="I313" s="54"/>
      <c r="J313" s="54"/>
      <c r="K313" s="54"/>
      <c r="L313" s="54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/>
      <c r="BU313" s="11"/>
      <c r="BV313" s="11"/>
      <c r="BW313" s="11"/>
      <c r="BX313" s="11"/>
      <c r="BY313" s="11"/>
    </row>
    <row r="314" spans="1:77" ht="14.25" customHeight="1">
      <c r="A314" s="11"/>
      <c r="B314" s="11"/>
      <c r="C314" s="53"/>
      <c r="D314" s="16"/>
      <c r="E314" s="16"/>
      <c r="F314" s="16"/>
      <c r="G314" s="16"/>
      <c r="H314" s="11"/>
      <c r="I314" s="54"/>
      <c r="J314" s="54"/>
      <c r="K314" s="54"/>
      <c r="L314" s="54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  <c r="BH314" s="11"/>
      <c r="BI314" s="11"/>
      <c r="BJ314" s="11"/>
      <c r="BK314" s="11"/>
      <c r="BL314" s="11"/>
      <c r="BM314" s="11"/>
      <c r="BN314" s="11"/>
      <c r="BO314" s="11"/>
      <c r="BP314" s="11"/>
      <c r="BQ314" s="11"/>
      <c r="BR314" s="11"/>
      <c r="BS314" s="11"/>
      <c r="BT314" s="11"/>
      <c r="BU314" s="11"/>
      <c r="BV314" s="11"/>
      <c r="BW314" s="11"/>
      <c r="BX314" s="11"/>
      <c r="BY314" s="11"/>
    </row>
    <row r="315" spans="1:77" ht="14.25" customHeight="1">
      <c r="A315" s="11"/>
      <c r="B315" s="11"/>
      <c r="C315" s="53"/>
      <c r="D315" s="16"/>
      <c r="E315" s="16"/>
      <c r="F315" s="16"/>
      <c r="G315" s="16"/>
      <c r="H315" s="11"/>
      <c r="I315" s="54"/>
      <c r="J315" s="54"/>
      <c r="K315" s="54"/>
      <c r="L315" s="54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  <c r="BT315" s="11"/>
      <c r="BU315" s="11"/>
      <c r="BV315" s="11"/>
      <c r="BW315" s="11"/>
      <c r="BX315" s="11"/>
      <c r="BY315" s="11"/>
    </row>
    <row r="316" spans="1:77" ht="14.25" customHeight="1">
      <c r="A316" s="11"/>
      <c r="B316" s="11"/>
      <c r="C316" s="53"/>
      <c r="D316" s="16"/>
      <c r="E316" s="16"/>
      <c r="F316" s="16"/>
      <c r="G316" s="16"/>
      <c r="H316" s="11"/>
      <c r="I316" s="54"/>
      <c r="J316" s="54"/>
      <c r="K316" s="54"/>
      <c r="L316" s="54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  <c r="BT316" s="11"/>
      <c r="BU316" s="11"/>
      <c r="BV316" s="11"/>
      <c r="BW316" s="11"/>
      <c r="BX316" s="11"/>
      <c r="BY316" s="11"/>
    </row>
    <row r="317" spans="1:77" ht="14.25" customHeight="1">
      <c r="A317" s="11"/>
      <c r="B317" s="11"/>
      <c r="C317" s="53"/>
      <c r="D317" s="16"/>
      <c r="E317" s="16"/>
      <c r="F317" s="16"/>
      <c r="G317" s="16"/>
      <c r="H317" s="11"/>
      <c r="I317" s="54"/>
      <c r="J317" s="54"/>
      <c r="K317" s="54"/>
      <c r="L317" s="54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  <c r="BT317" s="11"/>
      <c r="BU317" s="11"/>
      <c r="BV317" s="11"/>
      <c r="BW317" s="11"/>
      <c r="BX317" s="11"/>
      <c r="BY317" s="11"/>
    </row>
    <row r="318" spans="1:77" ht="14.25" customHeight="1">
      <c r="A318" s="11"/>
      <c r="B318" s="11"/>
      <c r="C318" s="53"/>
      <c r="D318" s="16"/>
      <c r="E318" s="16"/>
      <c r="F318" s="16"/>
      <c r="G318" s="16"/>
      <c r="H318" s="11"/>
      <c r="I318" s="54"/>
      <c r="J318" s="54"/>
      <c r="K318" s="54"/>
      <c r="L318" s="54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  <c r="BT318" s="11"/>
      <c r="BU318" s="11"/>
      <c r="BV318" s="11"/>
      <c r="BW318" s="11"/>
      <c r="BX318" s="11"/>
      <c r="BY318" s="11"/>
    </row>
    <row r="319" spans="1:77" ht="14.25" customHeight="1">
      <c r="A319" s="11"/>
      <c r="B319" s="11"/>
      <c r="C319" s="53"/>
      <c r="D319" s="16"/>
      <c r="E319" s="16"/>
      <c r="F319" s="16"/>
      <c r="G319" s="16"/>
      <c r="H319" s="11"/>
      <c r="I319" s="54"/>
      <c r="J319" s="54"/>
      <c r="K319" s="54"/>
      <c r="L319" s="54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  <c r="BT319" s="11"/>
      <c r="BU319" s="11"/>
      <c r="BV319" s="11"/>
      <c r="BW319" s="11"/>
      <c r="BX319" s="11"/>
      <c r="BY319" s="11"/>
    </row>
    <row r="320" spans="1:77" ht="14.25" customHeight="1">
      <c r="A320" s="11"/>
      <c r="B320" s="11"/>
      <c r="C320" s="53"/>
      <c r="D320" s="16"/>
      <c r="E320" s="16"/>
      <c r="F320" s="16"/>
      <c r="G320" s="16"/>
      <c r="H320" s="11"/>
      <c r="I320" s="54"/>
      <c r="J320" s="54"/>
      <c r="K320" s="54"/>
      <c r="L320" s="54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  <c r="BT320" s="11"/>
      <c r="BU320" s="11"/>
      <c r="BV320" s="11"/>
      <c r="BW320" s="11"/>
      <c r="BX320" s="11"/>
      <c r="BY320" s="11"/>
    </row>
    <row r="321" spans="1:77" ht="14.25" customHeight="1">
      <c r="A321" s="11"/>
      <c r="B321" s="11"/>
      <c r="C321" s="53"/>
      <c r="D321" s="16"/>
      <c r="E321" s="16"/>
      <c r="F321" s="16"/>
      <c r="G321" s="16"/>
      <c r="H321" s="11"/>
      <c r="I321" s="54"/>
      <c r="J321" s="54"/>
      <c r="K321" s="54"/>
      <c r="L321" s="54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  <c r="BT321" s="11"/>
      <c r="BU321" s="11"/>
      <c r="BV321" s="11"/>
      <c r="BW321" s="11"/>
      <c r="BX321" s="11"/>
      <c r="BY321" s="11"/>
    </row>
    <row r="322" spans="1:77" ht="14.25" customHeight="1">
      <c r="A322" s="11"/>
      <c r="B322" s="11"/>
      <c r="C322" s="53"/>
      <c r="D322" s="16"/>
      <c r="E322" s="16"/>
      <c r="F322" s="16"/>
      <c r="G322" s="16"/>
      <c r="H322" s="11"/>
      <c r="I322" s="54"/>
      <c r="J322" s="54"/>
      <c r="K322" s="54"/>
      <c r="L322" s="54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  <c r="BT322" s="11"/>
      <c r="BU322" s="11"/>
      <c r="BV322" s="11"/>
      <c r="BW322" s="11"/>
      <c r="BX322" s="11"/>
      <c r="BY322" s="11"/>
    </row>
    <row r="323" spans="1:77" ht="14.25" customHeight="1">
      <c r="A323" s="11"/>
      <c r="B323" s="11"/>
      <c r="C323" s="53"/>
      <c r="D323" s="16"/>
      <c r="E323" s="16"/>
      <c r="F323" s="16"/>
      <c r="G323" s="16"/>
      <c r="H323" s="11"/>
      <c r="I323" s="54"/>
      <c r="J323" s="54"/>
      <c r="K323" s="54"/>
      <c r="L323" s="54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  <c r="BT323" s="11"/>
      <c r="BU323" s="11"/>
      <c r="BV323" s="11"/>
      <c r="BW323" s="11"/>
      <c r="BX323" s="11"/>
      <c r="BY323" s="11"/>
    </row>
    <row r="324" spans="1:77" ht="14.25" customHeight="1">
      <c r="A324" s="11"/>
      <c r="B324" s="11"/>
      <c r="C324" s="53"/>
      <c r="D324" s="16"/>
      <c r="E324" s="16"/>
      <c r="F324" s="16"/>
      <c r="G324" s="16"/>
      <c r="H324" s="11"/>
      <c r="I324" s="54"/>
      <c r="J324" s="54"/>
      <c r="K324" s="54"/>
      <c r="L324" s="54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  <c r="BT324" s="11"/>
      <c r="BU324" s="11"/>
      <c r="BV324" s="11"/>
      <c r="BW324" s="11"/>
      <c r="BX324" s="11"/>
      <c r="BY324" s="11"/>
    </row>
    <row r="325" spans="1:77" ht="14.25" customHeight="1">
      <c r="A325" s="11"/>
      <c r="B325" s="11"/>
      <c r="C325" s="53"/>
      <c r="D325" s="16"/>
      <c r="E325" s="16"/>
      <c r="F325" s="16"/>
      <c r="G325" s="16"/>
      <c r="H325" s="11"/>
      <c r="I325" s="54"/>
      <c r="J325" s="54"/>
      <c r="K325" s="54"/>
      <c r="L325" s="54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  <c r="BT325" s="11"/>
      <c r="BU325" s="11"/>
      <c r="BV325" s="11"/>
      <c r="BW325" s="11"/>
      <c r="BX325" s="11"/>
      <c r="BY325" s="11"/>
    </row>
    <row r="326" spans="1:77" ht="14.25" customHeight="1">
      <c r="A326" s="11"/>
      <c r="B326" s="11"/>
      <c r="C326" s="53"/>
      <c r="D326" s="16"/>
      <c r="E326" s="16"/>
      <c r="F326" s="16"/>
      <c r="G326" s="16"/>
      <c r="H326" s="11"/>
      <c r="I326" s="54"/>
      <c r="J326" s="54"/>
      <c r="K326" s="54"/>
      <c r="L326" s="54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  <c r="BT326" s="11"/>
      <c r="BU326" s="11"/>
      <c r="BV326" s="11"/>
      <c r="BW326" s="11"/>
      <c r="BX326" s="11"/>
      <c r="BY326" s="11"/>
    </row>
    <row r="327" spans="1:77" ht="14.25" customHeight="1">
      <c r="A327" s="11"/>
      <c r="B327" s="11"/>
      <c r="C327" s="53"/>
      <c r="D327" s="16"/>
      <c r="E327" s="16"/>
      <c r="F327" s="16"/>
      <c r="G327" s="16"/>
      <c r="H327" s="11"/>
      <c r="I327" s="54"/>
      <c r="J327" s="54"/>
      <c r="K327" s="54"/>
      <c r="L327" s="54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  <c r="BT327" s="11"/>
      <c r="BU327" s="11"/>
      <c r="BV327" s="11"/>
      <c r="BW327" s="11"/>
      <c r="BX327" s="11"/>
      <c r="BY327" s="11"/>
    </row>
    <row r="328" spans="1:77" ht="14.25" customHeight="1">
      <c r="A328" s="11"/>
      <c r="B328" s="11"/>
      <c r="C328" s="53"/>
      <c r="D328" s="16"/>
      <c r="E328" s="16"/>
      <c r="F328" s="16"/>
      <c r="G328" s="16"/>
      <c r="H328" s="11"/>
      <c r="I328" s="54"/>
      <c r="J328" s="54"/>
      <c r="K328" s="54"/>
      <c r="L328" s="54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/>
      <c r="BU328" s="11"/>
      <c r="BV328" s="11"/>
      <c r="BW328" s="11"/>
      <c r="BX328" s="11"/>
      <c r="BY328" s="11"/>
    </row>
    <row r="329" spans="1:77" ht="14.25" customHeight="1">
      <c r="A329" s="11"/>
      <c r="B329" s="11"/>
      <c r="C329" s="53"/>
      <c r="D329" s="16"/>
      <c r="E329" s="16"/>
      <c r="F329" s="16"/>
      <c r="G329" s="16"/>
      <c r="H329" s="11"/>
      <c r="I329" s="54"/>
      <c r="J329" s="54"/>
      <c r="K329" s="54"/>
      <c r="L329" s="54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  <c r="BT329" s="11"/>
      <c r="BU329" s="11"/>
      <c r="BV329" s="11"/>
      <c r="BW329" s="11"/>
      <c r="BX329" s="11"/>
      <c r="BY329" s="11"/>
    </row>
    <row r="330" spans="1:77" ht="14.25" customHeight="1">
      <c r="A330" s="11"/>
      <c r="B330" s="11"/>
      <c r="C330" s="53"/>
      <c r="D330" s="16"/>
      <c r="E330" s="16"/>
      <c r="F330" s="16"/>
      <c r="G330" s="16"/>
      <c r="H330" s="11"/>
      <c r="I330" s="54"/>
      <c r="J330" s="54"/>
      <c r="K330" s="54"/>
      <c r="L330" s="54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  <c r="BT330" s="11"/>
      <c r="BU330" s="11"/>
      <c r="BV330" s="11"/>
      <c r="BW330" s="11"/>
      <c r="BX330" s="11"/>
      <c r="BY330" s="11"/>
    </row>
    <row r="331" spans="1:77" ht="14.25" customHeight="1">
      <c r="A331" s="11"/>
      <c r="B331" s="11"/>
      <c r="C331" s="53"/>
      <c r="D331" s="16"/>
      <c r="E331" s="16"/>
      <c r="F331" s="16"/>
      <c r="G331" s="16"/>
      <c r="H331" s="11"/>
      <c r="I331" s="54"/>
      <c r="J331" s="54"/>
      <c r="K331" s="54"/>
      <c r="L331" s="54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  <c r="BT331" s="11"/>
      <c r="BU331" s="11"/>
      <c r="BV331" s="11"/>
      <c r="BW331" s="11"/>
      <c r="BX331" s="11"/>
      <c r="BY331" s="11"/>
    </row>
    <row r="332" spans="1:77" ht="14.25" customHeight="1">
      <c r="A332" s="11"/>
      <c r="B332" s="11"/>
      <c r="C332" s="53"/>
      <c r="D332" s="16"/>
      <c r="E332" s="16"/>
      <c r="F332" s="16"/>
      <c r="G332" s="16"/>
      <c r="H332" s="11"/>
      <c r="I332" s="54"/>
      <c r="J332" s="54"/>
      <c r="K332" s="54"/>
      <c r="L332" s="54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  <c r="BT332" s="11"/>
      <c r="BU332" s="11"/>
      <c r="BV332" s="11"/>
      <c r="BW332" s="11"/>
      <c r="BX332" s="11"/>
      <c r="BY332" s="11"/>
    </row>
    <row r="333" spans="1:77" ht="14.25" customHeight="1">
      <c r="A333" s="11"/>
      <c r="B333" s="11"/>
      <c r="C333" s="53"/>
      <c r="D333" s="16"/>
      <c r="E333" s="16"/>
      <c r="F333" s="16"/>
      <c r="G333" s="16"/>
      <c r="H333" s="11"/>
      <c r="I333" s="54"/>
      <c r="J333" s="54"/>
      <c r="K333" s="54"/>
      <c r="L333" s="54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  <c r="BT333" s="11"/>
      <c r="BU333" s="11"/>
      <c r="BV333" s="11"/>
      <c r="BW333" s="11"/>
      <c r="BX333" s="11"/>
      <c r="BY333" s="11"/>
    </row>
    <row r="334" spans="1:77" ht="14.25" customHeight="1">
      <c r="A334" s="11"/>
      <c r="B334" s="11"/>
      <c r="C334" s="53"/>
      <c r="D334" s="16"/>
      <c r="E334" s="16"/>
      <c r="F334" s="16"/>
      <c r="G334" s="16"/>
      <c r="H334" s="11"/>
      <c r="I334" s="54"/>
      <c r="J334" s="54"/>
      <c r="K334" s="54"/>
      <c r="L334" s="54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  <c r="BT334" s="11"/>
      <c r="BU334" s="11"/>
      <c r="BV334" s="11"/>
      <c r="BW334" s="11"/>
      <c r="BX334" s="11"/>
      <c r="BY334" s="11"/>
    </row>
    <row r="335" spans="1:77" ht="14.25" customHeight="1">
      <c r="A335" s="11"/>
      <c r="B335" s="11"/>
      <c r="C335" s="53"/>
      <c r="D335" s="16"/>
      <c r="E335" s="16"/>
      <c r="F335" s="16"/>
      <c r="G335" s="16"/>
      <c r="H335" s="11"/>
      <c r="I335" s="54"/>
      <c r="J335" s="54"/>
      <c r="K335" s="54"/>
      <c r="L335" s="54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  <c r="BH335" s="11"/>
      <c r="BI335" s="11"/>
      <c r="BJ335" s="11"/>
      <c r="BK335" s="11"/>
      <c r="BL335" s="11"/>
      <c r="BM335" s="11"/>
      <c r="BN335" s="11"/>
      <c r="BO335" s="11"/>
      <c r="BP335" s="11"/>
      <c r="BQ335" s="11"/>
      <c r="BR335" s="11"/>
      <c r="BS335" s="11"/>
      <c r="BT335" s="11"/>
      <c r="BU335" s="11"/>
      <c r="BV335" s="11"/>
      <c r="BW335" s="11"/>
      <c r="BX335" s="11"/>
      <c r="BY335" s="11"/>
    </row>
    <row r="336" spans="1:77" ht="14.25" customHeight="1">
      <c r="A336" s="11"/>
      <c r="B336" s="11"/>
      <c r="C336" s="53"/>
      <c r="D336" s="16"/>
      <c r="E336" s="16"/>
      <c r="F336" s="16"/>
      <c r="G336" s="16"/>
      <c r="H336" s="11"/>
      <c r="I336" s="54"/>
      <c r="J336" s="54"/>
      <c r="K336" s="54"/>
      <c r="L336" s="54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  <c r="BH336" s="11"/>
      <c r="BI336" s="11"/>
      <c r="BJ336" s="11"/>
      <c r="BK336" s="11"/>
      <c r="BL336" s="11"/>
      <c r="BM336" s="11"/>
      <c r="BN336" s="11"/>
      <c r="BO336" s="11"/>
      <c r="BP336" s="11"/>
      <c r="BQ336" s="11"/>
      <c r="BR336" s="11"/>
      <c r="BS336" s="11"/>
      <c r="BT336" s="11"/>
      <c r="BU336" s="11"/>
      <c r="BV336" s="11"/>
      <c r="BW336" s="11"/>
      <c r="BX336" s="11"/>
      <c r="BY336" s="11"/>
    </row>
    <row r="337" spans="1:77" ht="14.25" customHeight="1">
      <c r="A337" s="11"/>
      <c r="B337" s="11"/>
      <c r="C337" s="53"/>
      <c r="D337" s="16"/>
      <c r="E337" s="16"/>
      <c r="F337" s="16"/>
      <c r="G337" s="16"/>
      <c r="H337" s="11"/>
      <c r="I337" s="54"/>
      <c r="J337" s="54"/>
      <c r="K337" s="54"/>
      <c r="L337" s="54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  <c r="BH337" s="11"/>
      <c r="BI337" s="11"/>
      <c r="BJ337" s="11"/>
      <c r="BK337" s="11"/>
      <c r="BL337" s="11"/>
      <c r="BM337" s="11"/>
      <c r="BN337" s="11"/>
      <c r="BO337" s="11"/>
      <c r="BP337" s="11"/>
      <c r="BQ337" s="11"/>
      <c r="BR337" s="11"/>
      <c r="BS337" s="11"/>
      <c r="BT337" s="11"/>
      <c r="BU337" s="11"/>
      <c r="BV337" s="11"/>
      <c r="BW337" s="11"/>
      <c r="BX337" s="11"/>
      <c r="BY337" s="11"/>
    </row>
    <row r="338" spans="1:77" ht="14.25" customHeight="1">
      <c r="A338" s="11"/>
      <c r="B338" s="11"/>
      <c r="C338" s="53"/>
      <c r="D338" s="16"/>
      <c r="E338" s="16"/>
      <c r="F338" s="16"/>
      <c r="G338" s="16"/>
      <c r="H338" s="11"/>
      <c r="I338" s="54"/>
      <c r="J338" s="54"/>
      <c r="K338" s="54"/>
      <c r="L338" s="54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  <c r="BH338" s="11"/>
      <c r="BI338" s="11"/>
      <c r="BJ338" s="11"/>
      <c r="BK338" s="11"/>
      <c r="BL338" s="11"/>
      <c r="BM338" s="11"/>
      <c r="BN338" s="11"/>
      <c r="BO338" s="11"/>
      <c r="BP338" s="11"/>
      <c r="BQ338" s="11"/>
      <c r="BR338" s="11"/>
      <c r="BS338" s="11"/>
      <c r="BT338" s="11"/>
      <c r="BU338" s="11"/>
      <c r="BV338" s="11"/>
      <c r="BW338" s="11"/>
      <c r="BX338" s="11"/>
      <c r="BY338" s="11"/>
    </row>
    <row r="339" spans="1:77" ht="14.25" customHeight="1">
      <c r="A339" s="11"/>
      <c r="B339" s="11"/>
      <c r="C339" s="53"/>
      <c r="D339" s="16"/>
      <c r="E339" s="16"/>
      <c r="F339" s="16"/>
      <c r="G339" s="16"/>
      <c r="H339" s="11"/>
      <c r="I339" s="54"/>
      <c r="J339" s="54"/>
      <c r="K339" s="54"/>
      <c r="L339" s="54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  <c r="BH339" s="11"/>
      <c r="BI339" s="11"/>
      <c r="BJ339" s="11"/>
      <c r="BK339" s="11"/>
      <c r="BL339" s="11"/>
      <c r="BM339" s="11"/>
      <c r="BN339" s="11"/>
      <c r="BO339" s="11"/>
      <c r="BP339" s="11"/>
      <c r="BQ339" s="11"/>
      <c r="BR339" s="11"/>
      <c r="BS339" s="11"/>
      <c r="BT339" s="11"/>
      <c r="BU339" s="11"/>
      <c r="BV339" s="11"/>
      <c r="BW339" s="11"/>
      <c r="BX339" s="11"/>
      <c r="BY339" s="11"/>
    </row>
    <row r="340" spans="1:77" ht="14.25" customHeight="1">
      <c r="A340" s="11"/>
      <c r="B340" s="11"/>
      <c r="C340" s="53"/>
      <c r="D340" s="16"/>
      <c r="E340" s="16"/>
      <c r="F340" s="16"/>
      <c r="G340" s="16"/>
      <c r="H340" s="11"/>
      <c r="I340" s="54"/>
      <c r="J340" s="54"/>
      <c r="K340" s="54"/>
      <c r="L340" s="54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1"/>
      <c r="BI340" s="11"/>
      <c r="BJ340" s="11"/>
      <c r="BK340" s="11"/>
      <c r="BL340" s="11"/>
      <c r="BM340" s="11"/>
      <c r="BN340" s="11"/>
      <c r="BO340" s="11"/>
      <c r="BP340" s="11"/>
      <c r="BQ340" s="11"/>
      <c r="BR340" s="11"/>
      <c r="BS340" s="11"/>
      <c r="BT340" s="11"/>
      <c r="BU340" s="11"/>
      <c r="BV340" s="11"/>
      <c r="BW340" s="11"/>
      <c r="BX340" s="11"/>
      <c r="BY340" s="11"/>
    </row>
    <row r="341" spans="1:77" ht="14.25" customHeight="1">
      <c r="A341" s="11"/>
      <c r="B341" s="11"/>
      <c r="C341" s="53"/>
      <c r="D341" s="16"/>
      <c r="E341" s="16"/>
      <c r="F341" s="16"/>
      <c r="G341" s="16"/>
      <c r="H341" s="11"/>
      <c r="I341" s="54"/>
      <c r="J341" s="54"/>
      <c r="K341" s="54"/>
      <c r="L341" s="54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  <c r="BH341" s="11"/>
      <c r="BI341" s="11"/>
      <c r="BJ341" s="11"/>
      <c r="BK341" s="11"/>
      <c r="BL341" s="11"/>
      <c r="BM341" s="11"/>
      <c r="BN341" s="11"/>
      <c r="BO341" s="11"/>
      <c r="BP341" s="11"/>
      <c r="BQ341" s="11"/>
      <c r="BR341" s="11"/>
      <c r="BS341" s="11"/>
      <c r="BT341" s="11"/>
      <c r="BU341" s="11"/>
      <c r="BV341" s="11"/>
      <c r="BW341" s="11"/>
      <c r="BX341" s="11"/>
      <c r="BY341" s="11"/>
    </row>
    <row r="342" spans="1:77" ht="14.25" customHeight="1">
      <c r="A342" s="11"/>
      <c r="B342" s="11"/>
      <c r="C342" s="53"/>
      <c r="D342" s="16"/>
      <c r="E342" s="16"/>
      <c r="F342" s="16"/>
      <c r="G342" s="16"/>
      <c r="H342" s="11"/>
      <c r="I342" s="54"/>
      <c r="J342" s="54"/>
      <c r="K342" s="54"/>
      <c r="L342" s="54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  <c r="BH342" s="11"/>
      <c r="BI342" s="11"/>
      <c r="BJ342" s="11"/>
      <c r="BK342" s="11"/>
      <c r="BL342" s="11"/>
      <c r="BM342" s="11"/>
      <c r="BN342" s="11"/>
      <c r="BO342" s="11"/>
      <c r="BP342" s="11"/>
      <c r="BQ342" s="11"/>
      <c r="BR342" s="11"/>
      <c r="BS342" s="11"/>
      <c r="BT342" s="11"/>
      <c r="BU342" s="11"/>
      <c r="BV342" s="11"/>
      <c r="BW342" s="11"/>
      <c r="BX342" s="11"/>
      <c r="BY342" s="11"/>
    </row>
    <row r="343" spans="1:77" ht="14.25" customHeight="1">
      <c r="A343" s="11"/>
      <c r="B343" s="11"/>
      <c r="C343" s="53"/>
      <c r="D343" s="16"/>
      <c r="E343" s="16"/>
      <c r="F343" s="16"/>
      <c r="G343" s="16"/>
      <c r="H343" s="11"/>
      <c r="I343" s="54"/>
      <c r="J343" s="54"/>
      <c r="K343" s="54"/>
      <c r="L343" s="54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  <c r="BH343" s="11"/>
      <c r="BI343" s="11"/>
      <c r="BJ343" s="11"/>
      <c r="BK343" s="11"/>
      <c r="BL343" s="11"/>
      <c r="BM343" s="11"/>
      <c r="BN343" s="11"/>
      <c r="BO343" s="11"/>
      <c r="BP343" s="11"/>
      <c r="BQ343" s="11"/>
      <c r="BR343" s="11"/>
      <c r="BS343" s="11"/>
      <c r="BT343" s="11"/>
      <c r="BU343" s="11"/>
      <c r="BV343" s="11"/>
      <c r="BW343" s="11"/>
      <c r="BX343" s="11"/>
      <c r="BY343" s="11"/>
    </row>
    <row r="344" spans="1:77" ht="14.25" customHeight="1">
      <c r="A344" s="11"/>
      <c r="B344" s="11"/>
      <c r="C344" s="53"/>
      <c r="D344" s="16"/>
      <c r="E344" s="16"/>
      <c r="F344" s="16"/>
      <c r="G344" s="16"/>
      <c r="H344" s="11"/>
      <c r="I344" s="54"/>
      <c r="J344" s="54"/>
      <c r="K344" s="54"/>
      <c r="L344" s="54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  <c r="BH344" s="11"/>
      <c r="BI344" s="11"/>
      <c r="BJ344" s="11"/>
      <c r="BK344" s="11"/>
      <c r="BL344" s="11"/>
      <c r="BM344" s="11"/>
      <c r="BN344" s="11"/>
      <c r="BO344" s="11"/>
      <c r="BP344" s="11"/>
      <c r="BQ344" s="11"/>
      <c r="BR344" s="11"/>
      <c r="BS344" s="11"/>
      <c r="BT344" s="11"/>
      <c r="BU344" s="11"/>
      <c r="BV344" s="11"/>
      <c r="BW344" s="11"/>
      <c r="BX344" s="11"/>
      <c r="BY344" s="11"/>
    </row>
    <row r="345" spans="1:77" ht="14.25" customHeight="1">
      <c r="A345" s="11"/>
      <c r="B345" s="11"/>
      <c r="C345" s="53"/>
      <c r="D345" s="16"/>
      <c r="E345" s="16"/>
      <c r="F345" s="16"/>
      <c r="G345" s="16"/>
      <c r="H345" s="11"/>
      <c r="I345" s="54"/>
      <c r="J345" s="54"/>
      <c r="K345" s="54"/>
      <c r="L345" s="54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  <c r="BH345" s="11"/>
      <c r="BI345" s="11"/>
      <c r="BJ345" s="11"/>
      <c r="BK345" s="11"/>
      <c r="BL345" s="11"/>
      <c r="BM345" s="11"/>
      <c r="BN345" s="11"/>
      <c r="BO345" s="11"/>
      <c r="BP345" s="11"/>
      <c r="BQ345" s="11"/>
      <c r="BR345" s="11"/>
      <c r="BS345" s="11"/>
      <c r="BT345" s="11"/>
      <c r="BU345" s="11"/>
      <c r="BV345" s="11"/>
      <c r="BW345" s="11"/>
      <c r="BX345" s="11"/>
      <c r="BY345" s="11"/>
    </row>
    <row r="346" spans="1:77" ht="14.25" customHeight="1">
      <c r="A346" s="11"/>
      <c r="B346" s="11"/>
      <c r="C346" s="53"/>
      <c r="D346" s="16"/>
      <c r="E346" s="16"/>
      <c r="F346" s="16"/>
      <c r="G346" s="16"/>
      <c r="H346" s="11"/>
      <c r="I346" s="54"/>
      <c r="J346" s="54"/>
      <c r="K346" s="54"/>
      <c r="L346" s="54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  <c r="BH346" s="11"/>
      <c r="BI346" s="11"/>
      <c r="BJ346" s="11"/>
      <c r="BK346" s="11"/>
      <c r="BL346" s="11"/>
      <c r="BM346" s="11"/>
      <c r="BN346" s="11"/>
      <c r="BO346" s="11"/>
      <c r="BP346" s="11"/>
      <c r="BQ346" s="11"/>
      <c r="BR346" s="11"/>
      <c r="BS346" s="11"/>
      <c r="BT346" s="11"/>
      <c r="BU346" s="11"/>
      <c r="BV346" s="11"/>
      <c r="BW346" s="11"/>
      <c r="BX346" s="11"/>
      <c r="BY346" s="11"/>
    </row>
    <row r="347" spans="1:77" ht="14.25" customHeight="1">
      <c r="A347" s="11"/>
      <c r="B347" s="11"/>
      <c r="C347" s="53"/>
      <c r="D347" s="16"/>
      <c r="E347" s="16"/>
      <c r="F347" s="16"/>
      <c r="G347" s="16"/>
      <c r="H347" s="11"/>
      <c r="I347" s="54"/>
      <c r="J347" s="54"/>
      <c r="K347" s="54"/>
      <c r="L347" s="54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  <c r="BN347" s="11"/>
      <c r="BO347" s="11"/>
      <c r="BP347" s="11"/>
      <c r="BQ347" s="11"/>
      <c r="BR347" s="11"/>
      <c r="BS347" s="11"/>
      <c r="BT347" s="11"/>
      <c r="BU347" s="11"/>
      <c r="BV347" s="11"/>
      <c r="BW347" s="11"/>
      <c r="BX347" s="11"/>
      <c r="BY347" s="11"/>
    </row>
    <row r="348" spans="1:77" ht="14.25" customHeight="1">
      <c r="A348" s="11"/>
      <c r="B348" s="11"/>
      <c r="C348" s="53"/>
      <c r="D348" s="16"/>
      <c r="E348" s="16"/>
      <c r="F348" s="16"/>
      <c r="G348" s="16"/>
      <c r="H348" s="11"/>
      <c r="I348" s="54"/>
      <c r="J348" s="54"/>
      <c r="K348" s="54"/>
      <c r="L348" s="54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  <c r="BN348" s="11"/>
      <c r="BO348" s="11"/>
      <c r="BP348" s="11"/>
      <c r="BQ348" s="11"/>
      <c r="BR348" s="11"/>
      <c r="BS348" s="11"/>
      <c r="BT348" s="11"/>
      <c r="BU348" s="11"/>
      <c r="BV348" s="11"/>
      <c r="BW348" s="11"/>
      <c r="BX348" s="11"/>
      <c r="BY348" s="11"/>
    </row>
    <row r="349" spans="1:77" ht="14.25" customHeight="1">
      <c r="A349" s="11"/>
      <c r="B349" s="11"/>
      <c r="C349" s="53"/>
      <c r="D349" s="16"/>
      <c r="E349" s="16"/>
      <c r="F349" s="16"/>
      <c r="G349" s="16"/>
      <c r="H349" s="11"/>
      <c r="I349" s="54"/>
      <c r="J349" s="54"/>
      <c r="K349" s="54"/>
      <c r="L349" s="54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/>
      <c r="BU349" s="11"/>
      <c r="BV349" s="11"/>
      <c r="BW349" s="11"/>
      <c r="BX349" s="11"/>
      <c r="BY349" s="11"/>
    </row>
    <row r="350" spans="1:77" ht="14.25" customHeight="1">
      <c r="A350" s="11"/>
      <c r="B350" s="11"/>
      <c r="C350" s="53"/>
      <c r="D350" s="16"/>
      <c r="E350" s="16"/>
      <c r="F350" s="16"/>
      <c r="G350" s="16"/>
      <c r="H350" s="11"/>
      <c r="I350" s="54"/>
      <c r="J350" s="54"/>
      <c r="K350" s="54"/>
      <c r="L350" s="54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  <c r="BN350" s="11"/>
      <c r="BO350" s="11"/>
      <c r="BP350" s="11"/>
      <c r="BQ350" s="11"/>
      <c r="BR350" s="11"/>
      <c r="BS350" s="11"/>
      <c r="BT350" s="11"/>
      <c r="BU350" s="11"/>
      <c r="BV350" s="11"/>
      <c r="BW350" s="11"/>
      <c r="BX350" s="11"/>
      <c r="BY350" s="11"/>
    </row>
    <row r="351" spans="1:77" ht="14.25" customHeight="1">
      <c r="A351" s="11"/>
      <c r="B351" s="11"/>
      <c r="C351" s="53"/>
      <c r="D351" s="16"/>
      <c r="E351" s="16"/>
      <c r="F351" s="16"/>
      <c r="G351" s="16"/>
      <c r="H351" s="11"/>
      <c r="I351" s="54"/>
      <c r="J351" s="54"/>
      <c r="K351" s="54"/>
      <c r="L351" s="54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  <c r="BN351" s="11"/>
      <c r="BO351" s="11"/>
      <c r="BP351" s="11"/>
      <c r="BQ351" s="11"/>
      <c r="BR351" s="11"/>
      <c r="BS351" s="11"/>
      <c r="BT351" s="11"/>
      <c r="BU351" s="11"/>
      <c r="BV351" s="11"/>
      <c r="BW351" s="11"/>
      <c r="BX351" s="11"/>
      <c r="BY351" s="11"/>
    </row>
    <row r="352" spans="1:77" ht="14.25" customHeight="1">
      <c r="A352" s="11"/>
      <c r="B352" s="11"/>
      <c r="C352" s="53"/>
      <c r="D352" s="16"/>
      <c r="E352" s="16"/>
      <c r="F352" s="16"/>
      <c r="G352" s="16"/>
      <c r="H352" s="11"/>
      <c r="I352" s="54"/>
      <c r="J352" s="54"/>
      <c r="K352" s="54"/>
      <c r="L352" s="54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/>
      <c r="BU352" s="11"/>
      <c r="BV352" s="11"/>
      <c r="BW352" s="11"/>
      <c r="BX352" s="11"/>
      <c r="BY352" s="11"/>
    </row>
    <row r="353" spans="1:77" ht="14.25" customHeight="1">
      <c r="A353" s="11"/>
      <c r="B353" s="11"/>
      <c r="C353" s="53"/>
      <c r="D353" s="16"/>
      <c r="E353" s="16"/>
      <c r="F353" s="16"/>
      <c r="G353" s="16"/>
      <c r="H353" s="11"/>
      <c r="I353" s="54"/>
      <c r="J353" s="54"/>
      <c r="K353" s="54"/>
      <c r="L353" s="54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  <c r="BN353" s="11"/>
      <c r="BO353" s="11"/>
      <c r="BP353" s="11"/>
      <c r="BQ353" s="11"/>
      <c r="BR353" s="11"/>
      <c r="BS353" s="11"/>
      <c r="BT353" s="11"/>
      <c r="BU353" s="11"/>
      <c r="BV353" s="11"/>
      <c r="BW353" s="11"/>
      <c r="BX353" s="11"/>
      <c r="BY353" s="11"/>
    </row>
    <row r="354" spans="1:77" ht="14.25" customHeight="1">
      <c r="A354" s="11"/>
      <c r="B354" s="11"/>
      <c r="C354" s="53"/>
      <c r="D354" s="16"/>
      <c r="E354" s="16"/>
      <c r="F354" s="16"/>
      <c r="G354" s="16"/>
      <c r="H354" s="11"/>
      <c r="I354" s="54"/>
      <c r="J354" s="54"/>
      <c r="K354" s="54"/>
      <c r="L354" s="54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  <c r="BN354" s="11"/>
      <c r="BO354" s="11"/>
      <c r="BP354" s="11"/>
      <c r="BQ354" s="11"/>
      <c r="BR354" s="11"/>
      <c r="BS354" s="11"/>
      <c r="BT354" s="11"/>
      <c r="BU354" s="11"/>
      <c r="BV354" s="11"/>
      <c r="BW354" s="11"/>
      <c r="BX354" s="11"/>
      <c r="BY354" s="11"/>
    </row>
    <row r="355" spans="1:77" ht="14.25" customHeight="1">
      <c r="A355" s="11"/>
      <c r="B355" s="11"/>
      <c r="C355" s="53"/>
      <c r="D355" s="16"/>
      <c r="E355" s="16"/>
      <c r="F355" s="16"/>
      <c r="G355" s="16"/>
      <c r="H355" s="11"/>
      <c r="I355" s="54"/>
      <c r="J355" s="54"/>
      <c r="K355" s="54"/>
      <c r="L355" s="54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/>
      <c r="BU355" s="11"/>
      <c r="BV355" s="11"/>
      <c r="BW355" s="11"/>
      <c r="BX355" s="11"/>
      <c r="BY355" s="11"/>
    </row>
    <row r="356" spans="1:77" ht="14.25" customHeight="1">
      <c r="A356" s="11"/>
      <c r="B356" s="11"/>
      <c r="C356" s="53"/>
      <c r="D356" s="16"/>
      <c r="E356" s="16"/>
      <c r="F356" s="16"/>
      <c r="G356" s="16"/>
      <c r="H356" s="11"/>
      <c r="I356" s="54"/>
      <c r="J356" s="54"/>
      <c r="K356" s="54"/>
      <c r="L356" s="54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11"/>
      <c r="BW356" s="11"/>
      <c r="BX356" s="11"/>
      <c r="BY356" s="11"/>
    </row>
    <row r="357" spans="1:77" ht="14.25" customHeight="1">
      <c r="A357" s="11"/>
      <c r="B357" s="11"/>
      <c r="C357" s="53"/>
      <c r="D357" s="16"/>
      <c r="E357" s="16"/>
      <c r="F357" s="16"/>
      <c r="G357" s="16"/>
      <c r="H357" s="11"/>
      <c r="I357" s="54"/>
      <c r="J357" s="54"/>
      <c r="K357" s="54"/>
      <c r="L357" s="54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  <c r="BN357" s="11"/>
      <c r="BO357" s="11"/>
      <c r="BP357" s="11"/>
      <c r="BQ357" s="11"/>
      <c r="BR357" s="11"/>
      <c r="BS357" s="11"/>
      <c r="BT357" s="11"/>
      <c r="BU357" s="11"/>
      <c r="BV357" s="11"/>
      <c r="BW357" s="11"/>
      <c r="BX357" s="11"/>
      <c r="BY357" s="11"/>
    </row>
    <row r="358" spans="1:77" ht="14.25" customHeight="1">
      <c r="A358" s="11"/>
      <c r="B358" s="11"/>
      <c r="C358" s="53"/>
      <c r="D358" s="16"/>
      <c r="E358" s="16"/>
      <c r="F358" s="16"/>
      <c r="G358" s="16"/>
      <c r="H358" s="11"/>
      <c r="I358" s="54"/>
      <c r="J358" s="54"/>
      <c r="K358" s="54"/>
      <c r="L358" s="54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/>
      <c r="BU358" s="11"/>
      <c r="BV358" s="11"/>
      <c r="BW358" s="11"/>
      <c r="BX358" s="11"/>
      <c r="BY358" s="11"/>
    </row>
    <row r="359" spans="1:77" ht="14.25" customHeight="1">
      <c r="A359" s="11"/>
      <c r="B359" s="11"/>
      <c r="C359" s="53"/>
      <c r="D359" s="16"/>
      <c r="E359" s="16"/>
      <c r="F359" s="16"/>
      <c r="G359" s="16"/>
      <c r="H359" s="11"/>
      <c r="I359" s="54"/>
      <c r="J359" s="54"/>
      <c r="K359" s="54"/>
      <c r="L359" s="54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/>
      <c r="BU359" s="11"/>
      <c r="BV359" s="11"/>
      <c r="BW359" s="11"/>
      <c r="BX359" s="11"/>
      <c r="BY359" s="11"/>
    </row>
    <row r="360" spans="1:77" ht="14.25" customHeight="1">
      <c r="A360" s="11"/>
      <c r="B360" s="11"/>
      <c r="C360" s="53"/>
      <c r="D360" s="16"/>
      <c r="E360" s="16"/>
      <c r="F360" s="16"/>
      <c r="G360" s="16"/>
      <c r="H360" s="11"/>
      <c r="I360" s="54"/>
      <c r="J360" s="54"/>
      <c r="K360" s="54"/>
      <c r="L360" s="54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/>
      <c r="BU360" s="11"/>
      <c r="BV360" s="11"/>
      <c r="BW360" s="11"/>
      <c r="BX360" s="11"/>
      <c r="BY360" s="11"/>
    </row>
    <row r="361" spans="1:77" ht="14.25" customHeight="1">
      <c r="A361" s="11"/>
      <c r="B361" s="11"/>
      <c r="C361" s="53"/>
      <c r="D361" s="16"/>
      <c r="E361" s="16"/>
      <c r="F361" s="16"/>
      <c r="G361" s="16"/>
      <c r="H361" s="11"/>
      <c r="I361" s="54"/>
      <c r="J361" s="54"/>
      <c r="K361" s="54"/>
      <c r="L361" s="54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/>
      <c r="BU361" s="11"/>
      <c r="BV361" s="11"/>
      <c r="BW361" s="11"/>
      <c r="BX361" s="11"/>
      <c r="BY361" s="11"/>
    </row>
    <row r="362" spans="1:77" ht="14.25" customHeight="1">
      <c r="A362" s="11"/>
      <c r="B362" s="11"/>
      <c r="C362" s="53"/>
      <c r="D362" s="16"/>
      <c r="E362" s="16"/>
      <c r="F362" s="16"/>
      <c r="G362" s="16"/>
      <c r="H362" s="11"/>
      <c r="I362" s="54"/>
      <c r="J362" s="54"/>
      <c r="K362" s="54"/>
      <c r="L362" s="54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/>
      <c r="BU362" s="11"/>
      <c r="BV362" s="11"/>
      <c r="BW362" s="11"/>
      <c r="BX362" s="11"/>
      <c r="BY362" s="11"/>
    </row>
    <row r="363" spans="1:77" ht="14.25" customHeight="1">
      <c r="A363" s="11"/>
      <c r="B363" s="11"/>
      <c r="C363" s="53"/>
      <c r="D363" s="16"/>
      <c r="E363" s="16"/>
      <c r="F363" s="16"/>
      <c r="G363" s="16"/>
      <c r="H363" s="11"/>
      <c r="I363" s="54"/>
      <c r="J363" s="54"/>
      <c r="K363" s="54"/>
      <c r="L363" s="54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/>
      <c r="BU363" s="11"/>
      <c r="BV363" s="11"/>
      <c r="BW363" s="11"/>
      <c r="BX363" s="11"/>
      <c r="BY363" s="11"/>
    </row>
    <row r="364" spans="1:77" ht="14.25" customHeight="1">
      <c r="A364" s="11"/>
      <c r="B364" s="11"/>
      <c r="C364" s="53"/>
      <c r="D364" s="16"/>
      <c r="E364" s="16"/>
      <c r="F364" s="16"/>
      <c r="G364" s="16"/>
      <c r="H364" s="11"/>
      <c r="I364" s="54"/>
      <c r="J364" s="54"/>
      <c r="K364" s="54"/>
      <c r="L364" s="54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/>
      <c r="BU364" s="11"/>
      <c r="BV364" s="11"/>
      <c r="BW364" s="11"/>
      <c r="BX364" s="11"/>
      <c r="BY364" s="11"/>
    </row>
    <row r="365" spans="1:77" ht="14.25" customHeight="1">
      <c r="A365" s="11"/>
      <c r="B365" s="11"/>
      <c r="C365" s="53"/>
      <c r="D365" s="16"/>
      <c r="E365" s="16"/>
      <c r="F365" s="16"/>
      <c r="G365" s="16"/>
      <c r="H365" s="11"/>
      <c r="I365" s="54"/>
      <c r="J365" s="54"/>
      <c r="K365" s="54"/>
      <c r="L365" s="54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/>
      <c r="BU365" s="11"/>
      <c r="BV365" s="11"/>
      <c r="BW365" s="11"/>
      <c r="BX365" s="11"/>
      <c r="BY365" s="11"/>
    </row>
    <row r="366" spans="1:77" ht="14.25" customHeight="1">
      <c r="A366" s="11"/>
      <c r="B366" s="11"/>
      <c r="C366" s="53"/>
      <c r="D366" s="16"/>
      <c r="E366" s="16"/>
      <c r="F366" s="16"/>
      <c r="G366" s="16"/>
      <c r="H366" s="11"/>
      <c r="I366" s="54"/>
      <c r="J366" s="54"/>
      <c r="K366" s="54"/>
      <c r="L366" s="54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/>
      <c r="BU366" s="11"/>
      <c r="BV366" s="11"/>
      <c r="BW366" s="11"/>
      <c r="BX366" s="11"/>
      <c r="BY366" s="11"/>
    </row>
    <row r="367" spans="1:77" ht="14.25" customHeight="1">
      <c r="A367" s="11"/>
      <c r="B367" s="11"/>
      <c r="C367" s="53"/>
      <c r="D367" s="16"/>
      <c r="E367" s="16"/>
      <c r="F367" s="16"/>
      <c r="G367" s="16"/>
      <c r="H367" s="11"/>
      <c r="I367" s="54"/>
      <c r="J367" s="54"/>
      <c r="K367" s="54"/>
      <c r="L367" s="54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11"/>
      <c r="BW367" s="11"/>
      <c r="BX367" s="11"/>
      <c r="BY367" s="11"/>
    </row>
    <row r="368" spans="1:77" ht="14.25" customHeight="1">
      <c r="A368" s="11"/>
      <c r="B368" s="11"/>
      <c r="C368" s="53"/>
      <c r="D368" s="16"/>
      <c r="E368" s="16"/>
      <c r="F368" s="16"/>
      <c r="G368" s="16"/>
      <c r="H368" s="11"/>
      <c r="I368" s="54"/>
      <c r="J368" s="54"/>
      <c r="K368" s="54"/>
      <c r="L368" s="54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/>
      <c r="BU368" s="11"/>
      <c r="BV368" s="11"/>
      <c r="BW368" s="11"/>
      <c r="BX368" s="11"/>
      <c r="BY368" s="11"/>
    </row>
    <row r="369" spans="1:77" ht="14.25" customHeight="1">
      <c r="A369" s="11"/>
      <c r="B369" s="11"/>
      <c r="C369" s="53"/>
      <c r="D369" s="16"/>
      <c r="E369" s="16"/>
      <c r="F369" s="16"/>
      <c r="G369" s="16"/>
      <c r="H369" s="11"/>
      <c r="I369" s="54"/>
      <c r="J369" s="54"/>
      <c r="K369" s="54"/>
      <c r="L369" s="54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/>
      <c r="BU369" s="11"/>
      <c r="BV369" s="11"/>
      <c r="BW369" s="11"/>
      <c r="BX369" s="11"/>
      <c r="BY369" s="11"/>
    </row>
    <row r="370" spans="1:77" ht="14.25" customHeight="1">
      <c r="A370" s="11"/>
      <c r="B370" s="11"/>
      <c r="C370" s="53"/>
      <c r="D370" s="16"/>
      <c r="E370" s="16"/>
      <c r="F370" s="16"/>
      <c r="G370" s="16"/>
      <c r="H370" s="11"/>
      <c r="I370" s="54"/>
      <c r="J370" s="54"/>
      <c r="K370" s="54"/>
      <c r="L370" s="54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/>
      <c r="BU370" s="11"/>
      <c r="BV370" s="11"/>
      <c r="BW370" s="11"/>
      <c r="BX370" s="11"/>
      <c r="BY370" s="11"/>
    </row>
    <row r="371" spans="1:77" ht="14.25" customHeight="1">
      <c r="A371" s="11"/>
      <c r="B371" s="11"/>
      <c r="C371" s="53"/>
      <c r="D371" s="16"/>
      <c r="E371" s="16"/>
      <c r="F371" s="16"/>
      <c r="G371" s="16"/>
      <c r="H371" s="11"/>
      <c r="I371" s="54"/>
      <c r="J371" s="54"/>
      <c r="K371" s="54"/>
      <c r="L371" s="54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/>
      <c r="BU371" s="11"/>
      <c r="BV371" s="11"/>
      <c r="BW371" s="11"/>
      <c r="BX371" s="11"/>
      <c r="BY371" s="11"/>
    </row>
    <row r="372" spans="1:77" ht="14.25" customHeight="1">
      <c r="A372" s="11"/>
      <c r="B372" s="11"/>
      <c r="C372" s="53"/>
      <c r="D372" s="16"/>
      <c r="E372" s="16"/>
      <c r="F372" s="16"/>
      <c r="G372" s="16"/>
      <c r="H372" s="11"/>
      <c r="I372" s="54"/>
      <c r="J372" s="54"/>
      <c r="K372" s="54"/>
      <c r="L372" s="54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/>
      <c r="BU372" s="11"/>
      <c r="BV372" s="11"/>
      <c r="BW372" s="11"/>
      <c r="BX372" s="11"/>
      <c r="BY372" s="11"/>
    </row>
    <row r="373" spans="1:77" ht="14.25" customHeight="1">
      <c r="A373" s="11"/>
      <c r="B373" s="11"/>
      <c r="C373" s="53"/>
      <c r="D373" s="16"/>
      <c r="E373" s="16"/>
      <c r="F373" s="16"/>
      <c r="G373" s="16"/>
      <c r="H373" s="11"/>
      <c r="I373" s="54"/>
      <c r="J373" s="54"/>
      <c r="K373" s="54"/>
      <c r="L373" s="54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/>
      <c r="BU373" s="11"/>
      <c r="BV373" s="11"/>
      <c r="BW373" s="11"/>
      <c r="BX373" s="11"/>
      <c r="BY373" s="11"/>
    </row>
    <row r="374" spans="1:77" ht="14.25" customHeight="1">
      <c r="A374" s="11"/>
      <c r="B374" s="11"/>
      <c r="C374" s="53"/>
      <c r="D374" s="16"/>
      <c r="E374" s="16"/>
      <c r="F374" s="16"/>
      <c r="G374" s="16"/>
      <c r="H374" s="11"/>
      <c r="I374" s="54"/>
      <c r="J374" s="54"/>
      <c r="K374" s="54"/>
      <c r="L374" s="54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/>
      <c r="BU374" s="11"/>
      <c r="BV374" s="11"/>
      <c r="BW374" s="11"/>
      <c r="BX374" s="11"/>
      <c r="BY374" s="11"/>
    </row>
    <row r="375" spans="1:77" ht="14.25" customHeight="1">
      <c r="A375" s="11"/>
      <c r="B375" s="11"/>
      <c r="C375" s="53"/>
      <c r="D375" s="16"/>
      <c r="E375" s="16"/>
      <c r="F375" s="16"/>
      <c r="G375" s="16"/>
      <c r="H375" s="11"/>
      <c r="I375" s="54"/>
      <c r="J375" s="54"/>
      <c r="K375" s="54"/>
      <c r="L375" s="54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/>
      <c r="BU375" s="11"/>
      <c r="BV375" s="11"/>
      <c r="BW375" s="11"/>
      <c r="BX375" s="11"/>
      <c r="BY375" s="11"/>
    </row>
    <row r="376" spans="1:77" ht="14.25" customHeight="1">
      <c r="A376" s="11"/>
      <c r="B376" s="11"/>
      <c r="C376" s="53"/>
      <c r="D376" s="16"/>
      <c r="E376" s="16"/>
      <c r="F376" s="16"/>
      <c r="G376" s="16"/>
      <c r="H376" s="11"/>
      <c r="I376" s="54"/>
      <c r="J376" s="54"/>
      <c r="K376" s="54"/>
      <c r="L376" s="54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/>
      <c r="BU376" s="11"/>
      <c r="BV376" s="11"/>
      <c r="BW376" s="11"/>
      <c r="BX376" s="11"/>
      <c r="BY376" s="11"/>
    </row>
    <row r="377" spans="1:77" ht="14.25" customHeight="1">
      <c r="A377" s="11"/>
      <c r="B377" s="11"/>
      <c r="C377" s="53"/>
      <c r="D377" s="16"/>
      <c r="E377" s="16"/>
      <c r="F377" s="16"/>
      <c r="G377" s="16"/>
      <c r="H377" s="11"/>
      <c r="I377" s="54"/>
      <c r="J377" s="54"/>
      <c r="K377" s="54"/>
      <c r="L377" s="54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/>
      <c r="BU377" s="11"/>
      <c r="BV377" s="11"/>
      <c r="BW377" s="11"/>
      <c r="BX377" s="11"/>
      <c r="BY377" s="11"/>
    </row>
    <row r="378" spans="1:77" ht="14.25" customHeight="1">
      <c r="A378" s="11"/>
      <c r="B378" s="11"/>
      <c r="C378" s="53"/>
      <c r="D378" s="16"/>
      <c r="E378" s="16"/>
      <c r="F378" s="16"/>
      <c r="G378" s="16"/>
      <c r="H378" s="11"/>
      <c r="I378" s="54"/>
      <c r="J378" s="54"/>
      <c r="K378" s="54"/>
      <c r="L378" s="54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  <c r="BN378" s="11"/>
      <c r="BO378" s="11"/>
      <c r="BP378" s="11"/>
      <c r="BQ378" s="11"/>
      <c r="BR378" s="11"/>
      <c r="BS378" s="11"/>
      <c r="BT378" s="11"/>
      <c r="BU378" s="11"/>
      <c r="BV378" s="11"/>
      <c r="BW378" s="11"/>
      <c r="BX378" s="11"/>
      <c r="BY378" s="11"/>
    </row>
    <row r="379" spans="1:77" ht="14.25" customHeight="1">
      <c r="A379" s="11"/>
      <c r="B379" s="11"/>
      <c r="C379" s="53"/>
      <c r="D379" s="16"/>
      <c r="E379" s="16"/>
      <c r="F379" s="16"/>
      <c r="G379" s="16"/>
      <c r="H379" s="11"/>
      <c r="I379" s="54"/>
      <c r="J379" s="54"/>
      <c r="K379" s="54"/>
      <c r="L379" s="54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/>
      <c r="BU379" s="11"/>
      <c r="BV379" s="11"/>
      <c r="BW379" s="11"/>
      <c r="BX379" s="11"/>
      <c r="BY379" s="11"/>
    </row>
    <row r="380" spans="1:77" ht="14.25" customHeight="1">
      <c r="A380" s="11"/>
      <c r="B380" s="11"/>
      <c r="C380" s="53"/>
      <c r="D380" s="16"/>
      <c r="E380" s="16"/>
      <c r="F380" s="16"/>
      <c r="G380" s="16"/>
      <c r="H380" s="11"/>
      <c r="I380" s="54"/>
      <c r="J380" s="54"/>
      <c r="K380" s="54"/>
      <c r="L380" s="54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  <c r="BN380" s="11"/>
      <c r="BO380" s="11"/>
      <c r="BP380" s="11"/>
      <c r="BQ380" s="11"/>
      <c r="BR380" s="11"/>
      <c r="BS380" s="11"/>
      <c r="BT380" s="11"/>
      <c r="BU380" s="11"/>
      <c r="BV380" s="11"/>
      <c r="BW380" s="11"/>
      <c r="BX380" s="11"/>
      <c r="BY380" s="11"/>
    </row>
    <row r="381" spans="1:77" ht="14.25" customHeight="1">
      <c r="A381" s="11"/>
      <c r="B381" s="11"/>
      <c r="C381" s="53"/>
      <c r="D381" s="16"/>
      <c r="E381" s="16"/>
      <c r="F381" s="16"/>
      <c r="G381" s="16"/>
      <c r="H381" s="11"/>
      <c r="I381" s="54"/>
      <c r="J381" s="54"/>
      <c r="K381" s="54"/>
      <c r="L381" s="54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  <c r="BN381" s="11"/>
      <c r="BO381" s="11"/>
      <c r="BP381" s="11"/>
      <c r="BQ381" s="11"/>
      <c r="BR381" s="11"/>
      <c r="BS381" s="11"/>
      <c r="BT381" s="11"/>
      <c r="BU381" s="11"/>
      <c r="BV381" s="11"/>
      <c r="BW381" s="11"/>
      <c r="BX381" s="11"/>
      <c r="BY381" s="11"/>
    </row>
    <row r="382" spans="1:77" ht="14.25" customHeight="1">
      <c r="A382" s="11"/>
      <c r="B382" s="11"/>
      <c r="C382" s="53"/>
      <c r="D382" s="16"/>
      <c r="E382" s="16"/>
      <c r="F382" s="16"/>
      <c r="G382" s="16"/>
      <c r="H382" s="11"/>
      <c r="I382" s="54"/>
      <c r="J382" s="54"/>
      <c r="K382" s="54"/>
      <c r="L382" s="54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  <c r="BN382" s="11"/>
      <c r="BO382" s="11"/>
      <c r="BP382" s="11"/>
      <c r="BQ382" s="11"/>
      <c r="BR382" s="11"/>
      <c r="BS382" s="11"/>
      <c r="BT382" s="11"/>
      <c r="BU382" s="11"/>
      <c r="BV382" s="11"/>
      <c r="BW382" s="11"/>
      <c r="BX382" s="11"/>
      <c r="BY382" s="11"/>
    </row>
    <row r="383" spans="1:77" ht="14.25" customHeight="1">
      <c r="A383" s="11"/>
      <c r="B383" s="11"/>
      <c r="C383" s="53"/>
      <c r="D383" s="16"/>
      <c r="E383" s="16"/>
      <c r="F383" s="16"/>
      <c r="G383" s="16"/>
      <c r="H383" s="11"/>
      <c r="I383" s="54"/>
      <c r="J383" s="54"/>
      <c r="K383" s="54"/>
      <c r="L383" s="54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  <c r="BN383" s="11"/>
      <c r="BO383" s="11"/>
      <c r="BP383" s="11"/>
      <c r="BQ383" s="11"/>
      <c r="BR383" s="11"/>
      <c r="BS383" s="11"/>
      <c r="BT383" s="11"/>
      <c r="BU383" s="11"/>
      <c r="BV383" s="11"/>
      <c r="BW383" s="11"/>
      <c r="BX383" s="11"/>
      <c r="BY383" s="11"/>
    </row>
    <row r="384" spans="1:77" ht="14.25" customHeight="1">
      <c r="A384" s="11"/>
      <c r="B384" s="11"/>
      <c r="C384" s="53"/>
      <c r="D384" s="16"/>
      <c r="E384" s="16"/>
      <c r="F384" s="16"/>
      <c r="G384" s="16"/>
      <c r="H384" s="11"/>
      <c r="I384" s="54"/>
      <c r="J384" s="54"/>
      <c r="K384" s="54"/>
      <c r="L384" s="54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  <c r="BN384" s="11"/>
      <c r="BO384" s="11"/>
      <c r="BP384" s="11"/>
      <c r="BQ384" s="11"/>
      <c r="BR384" s="11"/>
      <c r="BS384" s="11"/>
      <c r="BT384" s="11"/>
      <c r="BU384" s="11"/>
      <c r="BV384" s="11"/>
      <c r="BW384" s="11"/>
      <c r="BX384" s="11"/>
      <c r="BY384" s="11"/>
    </row>
    <row r="385" spans="1:77" ht="14.25" customHeight="1">
      <c r="A385" s="11"/>
      <c r="B385" s="11"/>
      <c r="C385" s="53"/>
      <c r="D385" s="16"/>
      <c r="E385" s="16"/>
      <c r="F385" s="16"/>
      <c r="G385" s="16"/>
      <c r="H385" s="11"/>
      <c r="I385" s="54"/>
      <c r="J385" s="54"/>
      <c r="K385" s="54"/>
      <c r="L385" s="54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/>
      <c r="BU385" s="11"/>
      <c r="BV385" s="11"/>
      <c r="BW385" s="11"/>
      <c r="BX385" s="11"/>
      <c r="BY385" s="11"/>
    </row>
    <row r="386" spans="1:77" ht="14.25" customHeight="1">
      <c r="A386" s="11"/>
      <c r="B386" s="11"/>
      <c r="C386" s="53"/>
      <c r="D386" s="16"/>
      <c r="E386" s="16"/>
      <c r="F386" s="16"/>
      <c r="G386" s="16"/>
      <c r="H386" s="11"/>
      <c r="I386" s="54"/>
      <c r="J386" s="54"/>
      <c r="K386" s="54"/>
      <c r="L386" s="54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/>
      <c r="BU386" s="11"/>
      <c r="BV386" s="11"/>
      <c r="BW386" s="11"/>
      <c r="BX386" s="11"/>
      <c r="BY386" s="11"/>
    </row>
    <row r="387" spans="1:77" ht="14.25" customHeight="1">
      <c r="A387" s="11"/>
      <c r="B387" s="11"/>
      <c r="C387" s="53"/>
      <c r="D387" s="16"/>
      <c r="E387" s="16"/>
      <c r="F387" s="16"/>
      <c r="G387" s="16"/>
      <c r="H387" s="11"/>
      <c r="I387" s="54"/>
      <c r="J387" s="54"/>
      <c r="K387" s="54"/>
      <c r="L387" s="54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  <c r="BN387" s="11"/>
      <c r="BO387" s="11"/>
      <c r="BP387" s="11"/>
      <c r="BQ387" s="11"/>
      <c r="BR387" s="11"/>
      <c r="BS387" s="11"/>
      <c r="BT387" s="11"/>
      <c r="BU387" s="11"/>
      <c r="BV387" s="11"/>
      <c r="BW387" s="11"/>
      <c r="BX387" s="11"/>
      <c r="BY387" s="11"/>
    </row>
    <row r="388" spans="1:77" ht="14.25" customHeight="1">
      <c r="A388" s="11"/>
      <c r="B388" s="11"/>
      <c r="C388" s="53"/>
      <c r="D388" s="16"/>
      <c r="E388" s="16"/>
      <c r="F388" s="16"/>
      <c r="G388" s="16"/>
      <c r="H388" s="11"/>
      <c r="I388" s="54"/>
      <c r="J388" s="54"/>
      <c r="K388" s="54"/>
      <c r="L388" s="54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/>
      <c r="BU388" s="11"/>
      <c r="BV388" s="11"/>
      <c r="BW388" s="11"/>
      <c r="BX388" s="11"/>
      <c r="BY388" s="11"/>
    </row>
    <row r="389" spans="1:77" ht="14.25" customHeight="1">
      <c r="A389" s="11"/>
      <c r="B389" s="11"/>
      <c r="C389" s="53"/>
      <c r="D389" s="16"/>
      <c r="E389" s="16"/>
      <c r="F389" s="16"/>
      <c r="G389" s="16"/>
      <c r="H389" s="11"/>
      <c r="I389" s="54"/>
      <c r="J389" s="54"/>
      <c r="K389" s="54"/>
      <c r="L389" s="54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1"/>
      <c r="BV389" s="11"/>
      <c r="BW389" s="11"/>
      <c r="BX389" s="11"/>
      <c r="BY389" s="11"/>
    </row>
    <row r="390" spans="1:77" ht="14.25" customHeight="1">
      <c r="A390" s="11"/>
      <c r="B390" s="11"/>
      <c r="C390" s="53"/>
      <c r="D390" s="16"/>
      <c r="E390" s="16"/>
      <c r="F390" s="16"/>
      <c r="G390" s="16"/>
      <c r="H390" s="11"/>
      <c r="I390" s="54"/>
      <c r="J390" s="54"/>
      <c r="K390" s="54"/>
      <c r="L390" s="54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/>
      <c r="BU390" s="11"/>
      <c r="BV390" s="11"/>
      <c r="BW390" s="11"/>
      <c r="BX390" s="11"/>
      <c r="BY390" s="11"/>
    </row>
    <row r="391" spans="1:77" ht="14.25" customHeight="1">
      <c r="A391" s="11"/>
      <c r="B391" s="11"/>
      <c r="C391" s="53"/>
      <c r="D391" s="16"/>
      <c r="E391" s="16"/>
      <c r="F391" s="16"/>
      <c r="G391" s="16"/>
      <c r="H391" s="11"/>
      <c r="I391" s="54"/>
      <c r="J391" s="54"/>
      <c r="K391" s="54"/>
      <c r="L391" s="54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11"/>
      <c r="BW391" s="11"/>
      <c r="BX391" s="11"/>
      <c r="BY391" s="11"/>
    </row>
    <row r="392" spans="1:77" ht="14.25" customHeight="1">
      <c r="A392" s="11"/>
      <c r="B392" s="11"/>
      <c r="C392" s="53"/>
      <c r="D392" s="16"/>
      <c r="E392" s="16"/>
      <c r="F392" s="16"/>
      <c r="G392" s="16"/>
      <c r="H392" s="11"/>
      <c r="I392" s="54"/>
      <c r="J392" s="54"/>
      <c r="K392" s="54"/>
      <c r="L392" s="54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/>
      <c r="BU392" s="11"/>
      <c r="BV392" s="11"/>
      <c r="BW392" s="11"/>
      <c r="BX392" s="11"/>
      <c r="BY392" s="11"/>
    </row>
    <row r="393" spans="1:77" ht="14.25" customHeight="1">
      <c r="A393" s="11"/>
      <c r="B393" s="11"/>
      <c r="C393" s="53"/>
      <c r="D393" s="16"/>
      <c r="E393" s="16"/>
      <c r="F393" s="16"/>
      <c r="G393" s="16"/>
      <c r="H393" s="11"/>
      <c r="I393" s="54"/>
      <c r="J393" s="54"/>
      <c r="K393" s="54"/>
      <c r="L393" s="54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/>
      <c r="BU393" s="11"/>
      <c r="BV393" s="11"/>
      <c r="BW393" s="11"/>
      <c r="BX393" s="11"/>
      <c r="BY393" s="11"/>
    </row>
    <row r="394" spans="1:77" ht="14.25" customHeight="1">
      <c r="A394" s="11"/>
      <c r="B394" s="11"/>
      <c r="C394" s="53"/>
      <c r="D394" s="16"/>
      <c r="E394" s="16"/>
      <c r="F394" s="16"/>
      <c r="G394" s="16"/>
      <c r="H394" s="11"/>
      <c r="I394" s="54"/>
      <c r="J394" s="54"/>
      <c r="K394" s="54"/>
      <c r="L394" s="54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/>
      <c r="BU394" s="11"/>
      <c r="BV394" s="11"/>
      <c r="BW394" s="11"/>
      <c r="BX394" s="11"/>
      <c r="BY394" s="11"/>
    </row>
    <row r="395" spans="1:77" ht="14.25" customHeight="1">
      <c r="A395" s="11"/>
      <c r="B395" s="11"/>
      <c r="C395" s="53"/>
      <c r="D395" s="16"/>
      <c r="E395" s="16"/>
      <c r="F395" s="16"/>
      <c r="G395" s="16"/>
      <c r="H395" s="11"/>
      <c r="I395" s="54"/>
      <c r="J395" s="54"/>
      <c r="K395" s="54"/>
      <c r="L395" s="54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11"/>
      <c r="BW395" s="11"/>
      <c r="BX395" s="11"/>
      <c r="BY395" s="11"/>
    </row>
    <row r="396" spans="1:77" ht="14.25" customHeight="1">
      <c r="A396" s="11"/>
      <c r="B396" s="11"/>
      <c r="C396" s="53"/>
      <c r="D396" s="16"/>
      <c r="E396" s="16"/>
      <c r="F396" s="16"/>
      <c r="G396" s="16"/>
      <c r="H396" s="11"/>
      <c r="I396" s="54"/>
      <c r="J396" s="54"/>
      <c r="K396" s="54"/>
      <c r="L396" s="54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/>
      <c r="BU396" s="11"/>
      <c r="BV396" s="11"/>
      <c r="BW396" s="11"/>
      <c r="BX396" s="11"/>
      <c r="BY396" s="11"/>
    </row>
    <row r="397" spans="1:77" ht="14.25" customHeight="1">
      <c r="A397" s="11"/>
      <c r="B397" s="11"/>
      <c r="C397" s="53"/>
      <c r="D397" s="16"/>
      <c r="E397" s="16"/>
      <c r="F397" s="16"/>
      <c r="G397" s="16"/>
      <c r="H397" s="11"/>
      <c r="I397" s="54"/>
      <c r="J397" s="54"/>
      <c r="K397" s="54"/>
      <c r="L397" s="54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/>
      <c r="BU397" s="11"/>
      <c r="BV397" s="11"/>
      <c r="BW397" s="11"/>
      <c r="BX397" s="11"/>
      <c r="BY397" s="11"/>
    </row>
    <row r="398" spans="1:77" ht="14.25" customHeight="1">
      <c r="A398" s="11"/>
      <c r="B398" s="11"/>
      <c r="C398" s="53"/>
      <c r="D398" s="16"/>
      <c r="E398" s="16"/>
      <c r="F398" s="16"/>
      <c r="G398" s="16"/>
      <c r="H398" s="11"/>
      <c r="I398" s="54"/>
      <c r="J398" s="54"/>
      <c r="K398" s="54"/>
      <c r="L398" s="54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  <c r="BN398" s="11"/>
      <c r="BO398" s="11"/>
      <c r="BP398" s="11"/>
      <c r="BQ398" s="11"/>
      <c r="BR398" s="11"/>
      <c r="BS398" s="11"/>
      <c r="BT398" s="11"/>
      <c r="BU398" s="11"/>
      <c r="BV398" s="11"/>
      <c r="BW398" s="11"/>
      <c r="BX398" s="11"/>
      <c r="BY398" s="11"/>
    </row>
    <row r="399" spans="1:77" ht="14.25" customHeight="1">
      <c r="A399" s="11"/>
      <c r="B399" s="11"/>
      <c r="C399" s="53"/>
      <c r="D399" s="16"/>
      <c r="E399" s="16"/>
      <c r="F399" s="16"/>
      <c r="G399" s="16"/>
      <c r="H399" s="11"/>
      <c r="I399" s="54"/>
      <c r="J399" s="54"/>
      <c r="K399" s="54"/>
      <c r="L399" s="54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/>
      <c r="BU399" s="11"/>
      <c r="BV399" s="11"/>
      <c r="BW399" s="11"/>
      <c r="BX399" s="11"/>
      <c r="BY399" s="11"/>
    </row>
    <row r="400" spans="1:77" ht="14.25" customHeight="1">
      <c r="A400" s="11"/>
      <c r="B400" s="11"/>
      <c r="C400" s="53"/>
      <c r="D400" s="16"/>
      <c r="E400" s="16"/>
      <c r="F400" s="16"/>
      <c r="G400" s="16"/>
      <c r="H400" s="11"/>
      <c r="I400" s="54"/>
      <c r="J400" s="54"/>
      <c r="K400" s="54"/>
      <c r="L400" s="54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/>
      <c r="BU400" s="11"/>
      <c r="BV400" s="11"/>
      <c r="BW400" s="11"/>
      <c r="BX400" s="11"/>
      <c r="BY400" s="11"/>
    </row>
    <row r="401" spans="1:77" ht="14.25" customHeight="1">
      <c r="A401" s="11"/>
      <c r="B401" s="11"/>
      <c r="C401" s="53"/>
      <c r="D401" s="16"/>
      <c r="E401" s="16"/>
      <c r="F401" s="16"/>
      <c r="G401" s="16"/>
      <c r="H401" s="11"/>
      <c r="I401" s="54"/>
      <c r="J401" s="54"/>
      <c r="K401" s="54"/>
      <c r="L401" s="54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/>
      <c r="BU401" s="11"/>
      <c r="BV401" s="11"/>
      <c r="BW401" s="11"/>
      <c r="BX401" s="11"/>
      <c r="BY401" s="11"/>
    </row>
    <row r="402" spans="1:77" ht="14.25" customHeight="1">
      <c r="A402" s="11"/>
      <c r="B402" s="11"/>
      <c r="C402" s="53"/>
      <c r="D402" s="16"/>
      <c r="E402" s="16"/>
      <c r="F402" s="16"/>
      <c r="G402" s="16"/>
      <c r="H402" s="11"/>
      <c r="I402" s="54"/>
      <c r="J402" s="54"/>
      <c r="K402" s="54"/>
      <c r="L402" s="54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/>
      <c r="BU402" s="11"/>
      <c r="BV402" s="11"/>
      <c r="BW402" s="11"/>
      <c r="BX402" s="11"/>
      <c r="BY402" s="11"/>
    </row>
    <row r="403" spans="1:77" ht="14.25" customHeight="1">
      <c r="A403" s="11"/>
      <c r="B403" s="11"/>
      <c r="C403" s="53"/>
      <c r="D403" s="16"/>
      <c r="E403" s="16"/>
      <c r="F403" s="16"/>
      <c r="G403" s="16"/>
      <c r="H403" s="11"/>
      <c r="I403" s="54"/>
      <c r="J403" s="54"/>
      <c r="K403" s="54"/>
      <c r="L403" s="54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</row>
    <row r="404" spans="1:77" ht="14.25" customHeight="1">
      <c r="A404" s="11"/>
      <c r="B404" s="11"/>
      <c r="C404" s="53"/>
      <c r="D404" s="16"/>
      <c r="E404" s="16"/>
      <c r="F404" s="16"/>
      <c r="G404" s="16"/>
      <c r="H404" s="11"/>
      <c r="I404" s="54"/>
      <c r="J404" s="54"/>
      <c r="K404" s="54"/>
      <c r="L404" s="54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11"/>
      <c r="BW404" s="11"/>
      <c r="BX404" s="11"/>
      <c r="BY404" s="11"/>
    </row>
    <row r="405" spans="1:77" ht="14.25" customHeight="1">
      <c r="A405" s="11"/>
      <c r="B405" s="11"/>
      <c r="C405" s="53"/>
      <c r="D405" s="16"/>
      <c r="E405" s="16"/>
      <c r="F405" s="16"/>
      <c r="G405" s="16"/>
      <c r="H405" s="11"/>
      <c r="I405" s="54"/>
      <c r="J405" s="54"/>
      <c r="K405" s="54"/>
      <c r="L405" s="54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/>
      <c r="BU405" s="11"/>
      <c r="BV405" s="11"/>
      <c r="BW405" s="11"/>
      <c r="BX405" s="11"/>
      <c r="BY405" s="11"/>
    </row>
    <row r="406" spans="1:77" ht="14.25" customHeight="1">
      <c r="A406" s="11"/>
      <c r="B406" s="11"/>
      <c r="C406" s="53"/>
      <c r="D406" s="16"/>
      <c r="E406" s="16"/>
      <c r="F406" s="16"/>
      <c r="G406" s="16"/>
      <c r="H406" s="11"/>
      <c r="I406" s="54"/>
      <c r="J406" s="54"/>
      <c r="K406" s="54"/>
      <c r="L406" s="54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/>
      <c r="BU406" s="11"/>
      <c r="BV406" s="11"/>
      <c r="BW406" s="11"/>
      <c r="BX406" s="11"/>
      <c r="BY406" s="11"/>
    </row>
    <row r="407" spans="1:77" ht="14.25" customHeight="1">
      <c r="A407" s="11"/>
      <c r="B407" s="11"/>
      <c r="C407" s="53"/>
      <c r="D407" s="16"/>
      <c r="E407" s="16"/>
      <c r="F407" s="16"/>
      <c r="G407" s="16"/>
      <c r="H407" s="11"/>
      <c r="I407" s="54"/>
      <c r="J407" s="54"/>
      <c r="K407" s="54"/>
      <c r="L407" s="54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/>
      <c r="BU407" s="11"/>
      <c r="BV407" s="11"/>
      <c r="BW407" s="11"/>
      <c r="BX407" s="11"/>
      <c r="BY407" s="11"/>
    </row>
    <row r="408" spans="1:77" ht="14.25" customHeight="1">
      <c r="A408" s="11"/>
      <c r="B408" s="11"/>
      <c r="C408" s="53"/>
      <c r="D408" s="16"/>
      <c r="E408" s="16"/>
      <c r="F408" s="16"/>
      <c r="G408" s="16"/>
      <c r="H408" s="11"/>
      <c r="I408" s="54"/>
      <c r="J408" s="54"/>
      <c r="K408" s="54"/>
      <c r="L408" s="54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/>
      <c r="BU408" s="11"/>
      <c r="BV408" s="11"/>
      <c r="BW408" s="11"/>
      <c r="BX408" s="11"/>
      <c r="BY408" s="11"/>
    </row>
    <row r="409" spans="1:77" ht="14.25" customHeight="1">
      <c r="A409" s="11"/>
      <c r="B409" s="11"/>
      <c r="C409" s="53"/>
      <c r="D409" s="16"/>
      <c r="E409" s="16"/>
      <c r="F409" s="16"/>
      <c r="G409" s="16"/>
      <c r="H409" s="11"/>
      <c r="I409" s="54"/>
      <c r="J409" s="54"/>
      <c r="K409" s="54"/>
      <c r="L409" s="54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11"/>
      <c r="BW409" s="11"/>
      <c r="BX409" s="11"/>
      <c r="BY409" s="11"/>
    </row>
    <row r="410" spans="1:77" ht="14.25" customHeight="1">
      <c r="A410" s="11"/>
      <c r="B410" s="11"/>
      <c r="C410" s="53"/>
      <c r="D410" s="16"/>
      <c r="E410" s="16"/>
      <c r="F410" s="16"/>
      <c r="G410" s="16"/>
      <c r="H410" s="11"/>
      <c r="I410" s="54"/>
      <c r="J410" s="54"/>
      <c r="K410" s="54"/>
      <c r="L410" s="54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/>
      <c r="BU410" s="11"/>
      <c r="BV410" s="11"/>
      <c r="BW410" s="11"/>
      <c r="BX410" s="11"/>
      <c r="BY410" s="11"/>
    </row>
    <row r="411" spans="1:77" ht="14.25" customHeight="1">
      <c r="A411" s="11"/>
      <c r="B411" s="11"/>
      <c r="C411" s="53"/>
      <c r="D411" s="16"/>
      <c r="E411" s="16"/>
      <c r="F411" s="16"/>
      <c r="G411" s="16"/>
      <c r="H411" s="11"/>
      <c r="I411" s="54"/>
      <c r="J411" s="54"/>
      <c r="K411" s="54"/>
      <c r="L411" s="54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11"/>
      <c r="BW411" s="11"/>
      <c r="BX411" s="11"/>
      <c r="BY411" s="11"/>
    </row>
    <row r="412" spans="1:77" ht="14.25" customHeight="1">
      <c r="A412" s="11"/>
      <c r="B412" s="11"/>
      <c r="C412" s="53"/>
      <c r="D412" s="16"/>
      <c r="E412" s="16"/>
      <c r="F412" s="16"/>
      <c r="G412" s="16"/>
      <c r="H412" s="11"/>
      <c r="I412" s="54"/>
      <c r="J412" s="54"/>
      <c r="K412" s="54"/>
      <c r="L412" s="54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/>
      <c r="BU412" s="11"/>
      <c r="BV412" s="11"/>
      <c r="BW412" s="11"/>
      <c r="BX412" s="11"/>
      <c r="BY412" s="11"/>
    </row>
    <row r="413" spans="1:77" ht="14.25" customHeight="1">
      <c r="A413" s="11"/>
      <c r="B413" s="11"/>
      <c r="C413" s="53"/>
      <c r="D413" s="16"/>
      <c r="E413" s="16"/>
      <c r="F413" s="16"/>
      <c r="G413" s="16"/>
      <c r="H413" s="11"/>
      <c r="I413" s="54"/>
      <c r="J413" s="54"/>
      <c r="K413" s="54"/>
      <c r="L413" s="54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/>
      <c r="BU413" s="11"/>
      <c r="BV413" s="11"/>
      <c r="BW413" s="11"/>
      <c r="BX413" s="11"/>
      <c r="BY413" s="11"/>
    </row>
    <row r="414" spans="1:77" ht="14.25" customHeight="1">
      <c r="A414" s="11"/>
      <c r="B414" s="11"/>
      <c r="C414" s="53"/>
      <c r="D414" s="16"/>
      <c r="E414" s="16"/>
      <c r="F414" s="16"/>
      <c r="G414" s="16"/>
      <c r="H414" s="11"/>
      <c r="I414" s="54"/>
      <c r="J414" s="54"/>
      <c r="K414" s="54"/>
      <c r="L414" s="54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/>
      <c r="BU414" s="11"/>
      <c r="BV414" s="11"/>
      <c r="BW414" s="11"/>
      <c r="BX414" s="11"/>
      <c r="BY414" s="11"/>
    </row>
    <row r="415" spans="1:77" ht="14.25" customHeight="1">
      <c r="A415" s="11"/>
      <c r="B415" s="11"/>
      <c r="C415" s="53"/>
      <c r="D415" s="16"/>
      <c r="E415" s="16"/>
      <c r="F415" s="16"/>
      <c r="G415" s="16"/>
      <c r="H415" s="11"/>
      <c r="I415" s="54"/>
      <c r="J415" s="54"/>
      <c r="K415" s="54"/>
      <c r="L415" s="54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/>
      <c r="BU415" s="11"/>
      <c r="BV415" s="11"/>
      <c r="BW415" s="11"/>
      <c r="BX415" s="11"/>
      <c r="BY415" s="11"/>
    </row>
    <row r="416" spans="1:77" ht="14.25" customHeight="1">
      <c r="A416" s="11"/>
      <c r="B416" s="11"/>
      <c r="C416" s="53"/>
      <c r="D416" s="16"/>
      <c r="E416" s="16"/>
      <c r="F416" s="16"/>
      <c r="G416" s="16"/>
      <c r="H416" s="11"/>
      <c r="I416" s="54"/>
      <c r="J416" s="54"/>
      <c r="K416" s="54"/>
      <c r="L416" s="54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/>
      <c r="BU416" s="11"/>
      <c r="BV416" s="11"/>
      <c r="BW416" s="11"/>
      <c r="BX416" s="11"/>
      <c r="BY416" s="11"/>
    </row>
    <row r="417" spans="1:77" ht="14.25" customHeight="1">
      <c r="A417" s="11"/>
      <c r="B417" s="11"/>
      <c r="C417" s="53"/>
      <c r="D417" s="16"/>
      <c r="E417" s="16"/>
      <c r="F417" s="16"/>
      <c r="G417" s="16"/>
      <c r="H417" s="11"/>
      <c r="I417" s="54"/>
      <c r="J417" s="54"/>
      <c r="K417" s="54"/>
      <c r="L417" s="54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/>
      <c r="BU417" s="11"/>
      <c r="BV417" s="11"/>
      <c r="BW417" s="11"/>
      <c r="BX417" s="11"/>
      <c r="BY417" s="11"/>
    </row>
    <row r="418" spans="1:77" ht="14.25" customHeight="1">
      <c r="A418" s="11"/>
      <c r="B418" s="11"/>
      <c r="C418" s="53"/>
      <c r="D418" s="16"/>
      <c r="E418" s="16"/>
      <c r="F418" s="16"/>
      <c r="G418" s="16"/>
      <c r="H418" s="11"/>
      <c r="I418" s="54"/>
      <c r="J418" s="54"/>
      <c r="K418" s="54"/>
      <c r="L418" s="54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/>
      <c r="BU418" s="11"/>
      <c r="BV418" s="11"/>
      <c r="BW418" s="11"/>
      <c r="BX418" s="11"/>
      <c r="BY418" s="11"/>
    </row>
    <row r="419" spans="1:77" ht="14.25" customHeight="1">
      <c r="A419" s="11"/>
      <c r="B419" s="11"/>
      <c r="C419" s="53"/>
      <c r="D419" s="16"/>
      <c r="E419" s="16"/>
      <c r="F419" s="16"/>
      <c r="G419" s="16"/>
      <c r="H419" s="11"/>
      <c r="I419" s="54"/>
      <c r="J419" s="54"/>
      <c r="K419" s="54"/>
      <c r="L419" s="54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1"/>
      <c r="BT419" s="11"/>
      <c r="BU419" s="11"/>
      <c r="BV419" s="11"/>
      <c r="BW419" s="11"/>
      <c r="BX419" s="11"/>
      <c r="BY419" s="11"/>
    </row>
    <row r="420" spans="1:77" ht="14.25" customHeight="1">
      <c r="A420" s="11"/>
      <c r="B420" s="11"/>
      <c r="C420" s="53"/>
      <c r="D420" s="16"/>
      <c r="E420" s="16"/>
      <c r="F420" s="16"/>
      <c r="G420" s="16"/>
      <c r="H420" s="11"/>
      <c r="I420" s="54"/>
      <c r="J420" s="54"/>
      <c r="K420" s="54"/>
      <c r="L420" s="54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  <c r="BN420" s="11"/>
      <c r="BO420" s="11"/>
      <c r="BP420" s="11"/>
      <c r="BQ420" s="11"/>
      <c r="BR420" s="11"/>
      <c r="BS420" s="11"/>
      <c r="BT420" s="11"/>
      <c r="BU420" s="11"/>
      <c r="BV420" s="11"/>
      <c r="BW420" s="11"/>
      <c r="BX420" s="11"/>
      <c r="BY420" s="11"/>
    </row>
    <row r="421" spans="1:77" ht="14.25" customHeight="1">
      <c r="A421" s="11"/>
      <c r="B421" s="11"/>
      <c r="C421" s="53"/>
      <c r="D421" s="16"/>
      <c r="E421" s="16"/>
      <c r="F421" s="16"/>
      <c r="G421" s="16"/>
      <c r="H421" s="11"/>
      <c r="I421" s="54"/>
      <c r="J421" s="54"/>
      <c r="K421" s="54"/>
      <c r="L421" s="54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  <c r="BN421" s="11"/>
      <c r="BO421" s="11"/>
      <c r="BP421" s="11"/>
      <c r="BQ421" s="11"/>
      <c r="BR421" s="11"/>
      <c r="BS421" s="11"/>
      <c r="BT421" s="11"/>
      <c r="BU421" s="11"/>
      <c r="BV421" s="11"/>
      <c r="BW421" s="11"/>
      <c r="BX421" s="11"/>
      <c r="BY421" s="11"/>
    </row>
    <row r="422" spans="1:77" ht="14.25" customHeight="1">
      <c r="A422" s="11"/>
      <c r="B422" s="11"/>
      <c r="C422" s="53"/>
      <c r="D422" s="16"/>
      <c r="E422" s="16"/>
      <c r="F422" s="16"/>
      <c r="G422" s="16"/>
      <c r="H422" s="11"/>
      <c r="I422" s="54"/>
      <c r="J422" s="54"/>
      <c r="K422" s="54"/>
      <c r="L422" s="54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  <c r="BN422" s="11"/>
      <c r="BO422" s="11"/>
      <c r="BP422" s="11"/>
      <c r="BQ422" s="11"/>
      <c r="BR422" s="11"/>
      <c r="BS422" s="11"/>
      <c r="BT422" s="11"/>
      <c r="BU422" s="11"/>
      <c r="BV422" s="11"/>
      <c r="BW422" s="11"/>
      <c r="BX422" s="11"/>
      <c r="BY422" s="11"/>
    </row>
    <row r="423" spans="1:77" ht="14.25" customHeight="1">
      <c r="A423" s="11"/>
      <c r="B423" s="11"/>
      <c r="C423" s="53"/>
      <c r="D423" s="16"/>
      <c r="E423" s="16"/>
      <c r="F423" s="16"/>
      <c r="G423" s="16"/>
      <c r="H423" s="11"/>
      <c r="I423" s="54"/>
      <c r="J423" s="54"/>
      <c r="K423" s="54"/>
      <c r="L423" s="54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  <c r="BN423" s="11"/>
      <c r="BO423" s="11"/>
      <c r="BP423" s="11"/>
      <c r="BQ423" s="11"/>
      <c r="BR423" s="11"/>
      <c r="BS423" s="11"/>
      <c r="BT423" s="11"/>
      <c r="BU423" s="11"/>
      <c r="BV423" s="11"/>
      <c r="BW423" s="11"/>
      <c r="BX423" s="11"/>
      <c r="BY423" s="11"/>
    </row>
    <row r="424" spans="1:77" ht="14.25" customHeight="1">
      <c r="A424" s="11"/>
      <c r="B424" s="11"/>
      <c r="C424" s="53"/>
      <c r="D424" s="16"/>
      <c r="E424" s="16"/>
      <c r="F424" s="16"/>
      <c r="G424" s="16"/>
      <c r="H424" s="11"/>
      <c r="I424" s="54"/>
      <c r="J424" s="54"/>
      <c r="K424" s="54"/>
      <c r="L424" s="54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/>
      <c r="BU424" s="11"/>
      <c r="BV424" s="11"/>
      <c r="BW424" s="11"/>
      <c r="BX424" s="11"/>
      <c r="BY424" s="11"/>
    </row>
    <row r="425" spans="1:77" ht="14.25" customHeight="1">
      <c r="A425" s="11"/>
      <c r="B425" s="11"/>
      <c r="C425" s="53"/>
      <c r="D425" s="16"/>
      <c r="E425" s="16"/>
      <c r="F425" s="16"/>
      <c r="G425" s="16"/>
      <c r="H425" s="11"/>
      <c r="I425" s="54"/>
      <c r="J425" s="54"/>
      <c r="K425" s="54"/>
      <c r="L425" s="54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1"/>
      <c r="BT425" s="11"/>
      <c r="BU425" s="11"/>
      <c r="BV425" s="11"/>
      <c r="BW425" s="11"/>
      <c r="BX425" s="11"/>
      <c r="BY425" s="11"/>
    </row>
    <row r="426" spans="1:77" ht="14.25" customHeight="1">
      <c r="A426" s="11"/>
      <c r="B426" s="11"/>
      <c r="C426" s="53"/>
      <c r="D426" s="16"/>
      <c r="E426" s="16"/>
      <c r="F426" s="16"/>
      <c r="G426" s="16"/>
      <c r="H426" s="11"/>
      <c r="I426" s="54"/>
      <c r="J426" s="54"/>
      <c r="K426" s="54"/>
      <c r="L426" s="54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  <c r="BN426" s="11"/>
      <c r="BO426" s="11"/>
      <c r="BP426" s="11"/>
      <c r="BQ426" s="11"/>
      <c r="BR426" s="11"/>
      <c r="BS426" s="11"/>
      <c r="BT426" s="11"/>
      <c r="BU426" s="11"/>
      <c r="BV426" s="11"/>
      <c r="BW426" s="11"/>
      <c r="BX426" s="11"/>
      <c r="BY426" s="11"/>
    </row>
    <row r="427" spans="1:77" ht="14.25" customHeight="1">
      <c r="A427" s="11"/>
      <c r="B427" s="11"/>
      <c r="C427" s="53"/>
      <c r="D427" s="16"/>
      <c r="E427" s="16"/>
      <c r="F427" s="16"/>
      <c r="G427" s="16"/>
      <c r="H427" s="11"/>
      <c r="I427" s="54"/>
      <c r="J427" s="54"/>
      <c r="K427" s="54"/>
      <c r="L427" s="54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  <c r="BN427" s="11"/>
      <c r="BO427" s="11"/>
      <c r="BP427" s="11"/>
      <c r="BQ427" s="11"/>
      <c r="BR427" s="11"/>
      <c r="BS427" s="11"/>
      <c r="BT427" s="11"/>
      <c r="BU427" s="11"/>
      <c r="BV427" s="11"/>
      <c r="BW427" s="11"/>
      <c r="BX427" s="11"/>
      <c r="BY427" s="11"/>
    </row>
    <row r="428" spans="1:77" ht="14.25" customHeight="1">
      <c r="A428" s="11"/>
      <c r="B428" s="11"/>
      <c r="C428" s="53"/>
      <c r="D428" s="16"/>
      <c r="E428" s="16"/>
      <c r="F428" s="16"/>
      <c r="G428" s="16"/>
      <c r="H428" s="11"/>
      <c r="I428" s="54"/>
      <c r="J428" s="54"/>
      <c r="K428" s="54"/>
      <c r="L428" s="54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  <c r="BN428" s="11"/>
      <c r="BO428" s="11"/>
      <c r="BP428" s="11"/>
      <c r="BQ428" s="11"/>
      <c r="BR428" s="11"/>
      <c r="BS428" s="11"/>
      <c r="BT428" s="11"/>
      <c r="BU428" s="11"/>
      <c r="BV428" s="11"/>
      <c r="BW428" s="11"/>
      <c r="BX428" s="11"/>
      <c r="BY428" s="11"/>
    </row>
    <row r="429" spans="1:77" ht="14.25" customHeight="1">
      <c r="A429" s="11"/>
      <c r="B429" s="11"/>
      <c r="C429" s="53"/>
      <c r="D429" s="16"/>
      <c r="E429" s="16"/>
      <c r="F429" s="16"/>
      <c r="G429" s="16"/>
      <c r="H429" s="11"/>
      <c r="I429" s="54"/>
      <c r="J429" s="54"/>
      <c r="K429" s="54"/>
      <c r="L429" s="54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/>
      <c r="BU429" s="11"/>
      <c r="BV429" s="11"/>
      <c r="BW429" s="11"/>
      <c r="BX429" s="11"/>
      <c r="BY429" s="11"/>
    </row>
    <row r="430" spans="1:77" ht="14.25" customHeight="1">
      <c r="A430" s="11"/>
      <c r="B430" s="11"/>
      <c r="C430" s="53"/>
      <c r="D430" s="16"/>
      <c r="E430" s="16"/>
      <c r="F430" s="16"/>
      <c r="G430" s="16"/>
      <c r="H430" s="11"/>
      <c r="I430" s="54"/>
      <c r="J430" s="54"/>
      <c r="K430" s="54"/>
      <c r="L430" s="54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1"/>
      <c r="BT430" s="11"/>
      <c r="BU430" s="11"/>
      <c r="BV430" s="11"/>
      <c r="BW430" s="11"/>
      <c r="BX430" s="11"/>
      <c r="BY430" s="11"/>
    </row>
    <row r="431" spans="1:77" ht="14.25" customHeight="1">
      <c r="A431" s="11"/>
      <c r="B431" s="11"/>
      <c r="C431" s="53"/>
      <c r="D431" s="16"/>
      <c r="E431" s="16"/>
      <c r="F431" s="16"/>
      <c r="G431" s="16"/>
      <c r="H431" s="11"/>
      <c r="I431" s="54"/>
      <c r="J431" s="54"/>
      <c r="K431" s="54"/>
      <c r="L431" s="54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  <c r="BN431" s="11"/>
      <c r="BO431" s="11"/>
      <c r="BP431" s="11"/>
      <c r="BQ431" s="11"/>
      <c r="BR431" s="11"/>
      <c r="BS431" s="11"/>
      <c r="BT431" s="11"/>
      <c r="BU431" s="11"/>
      <c r="BV431" s="11"/>
      <c r="BW431" s="11"/>
      <c r="BX431" s="11"/>
      <c r="BY431" s="11"/>
    </row>
    <row r="432" spans="1:77" ht="14.25" customHeight="1">
      <c r="A432" s="11"/>
      <c r="B432" s="11"/>
      <c r="C432" s="53"/>
      <c r="D432" s="16"/>
      <c r="E432" s="16"/>
      <c r="F432" s="16"/>
      <c r="G432" s="16"/>
      <c r="H432" s="11"/>
      <c r="I432" s="54"/>
      <c r="J432" s="54"/>
      <c r="K432" s="54"/>
      <c r="L432" s="54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  <c r="BN432" s="11"/>
      <c r="BO432" s="11"/>
      <c r="BP432" s="11"/>
      <c r="BQ432" s="11"/>
      <c r="BR432" s="11"/>
      <c r="BS432" s="11"/>
      <c r="BT432" s="11"/>
      <c r="BU432" s="11"/>
      <c r="BV432" s="11"/>
      <c r="BW432" s="11"/>
      <c r="BX432" s="11"/>
      <c r="BY432" s="11"/>
    </row>
    <row r="433" spans="1:77" ht="14.25" customHeight="1">
      <c r="A433" s="11"/>
      <c r="B433" s="11"/>
      <c r="C433" s="53"/>
      <c r="D433" s="16"/>
      <c r="E433" s="16"/>
      <c r="F433" s="16"/>
      <c r="G433" s="16"/>
      <c r="H433" s="11"/>
      <c r="I433" s="54"/>
      <c r="J433" s="54"/>
      <c r="K433" s="54"/>
      <c r="L433" s="54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  <c r="BN433" s="11"/>
      <c r="BO433" s="11"/>
      <c r="BP433" s="11"/>
      <c r="BQ433" s="11"/>
      <c r="BR433" s="11"/>
      <c r="BS433" s="11"/>
      <c r="BT433" s="11"/>
      <c r="BU433" s="11"/>
      <c r="BV433" s="11"/>
      <c r="BW433" s="11"/>
      <c r="BX433" s="11"/>
      <c r="BY433" s="11"/>
    </row>
    <row r="434" spans="1:77" ht="14.25" customHeight="1">
      <c r="A434" s="11"/>
      <c r="B434" s="11"/>
      <c r="C434" s="53"/>
      <c r="D434" s="16"/>
      <c r="E434" s="16"/>
      <c r="F434" s="16"/>
      <c r="G434" s="16"/>
      <c r="H434" s="11"/>
      <c r="I434" s="54"/>
      <c r="J434" s="54"/>
      <c r="K434" s="54"/>
      <c r="L434" s="54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  <c r="BN434" s="11"/>
      <c r="BO434" s="11"/>
      <c r="BP434" s="11"/>
      <c r="BQ434" s="11"/>
      <c r="BR434" s="11"/>
      <c r="BS434" s="11"/>
      <c r="BT434" s="11"/>
      <c r="BU434" s="11"/>
      <c r="BV434" s="11"/>
      <c r="BW434" s="11"/>
      <c r="BX434" s="11"/>
      <c r="BY434" s="11"/>
    </row>
    <row r="435" spans="1:77" ht="14.25" customHeight="1">
      <c r="A435" s="11"/>
      <c r="B435" s="11"/>
      <c r="C435" s="53"/>
      <c r="D435" s="16"/>
      <c r="E435" s="16"/>
      <c r="F435" s="16"/>
      <c r="G435" s="16"/>
      <c r="H435" s="11"/>
      <c r="I435" s="54"/>
      <c r="J435" s="54"/>
      <c r="K435" s="54"/>
      <c r="L435" s="54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/>
      <c r="BU435" s="11"/>
      <c r="BV435" s="11"/>
      <c r="BW435" s="11"/>
      <c r="BX435" s="11"/>
      <c r="BY435" s="11"/>
    </row>
    <row r="436" spans="1:77" ht="14.25" customHeight="1">
      <c r="A436" s="11"/>
      <c r="B436" s="11"/>
      <c r="C436" s="53"/>
      <c r="D436" s="16"/>
      <c r="E436" s="16"/>
      <c r="F436" s="16"/>
      <c r="G436" s="16"/>
      <c r="H436" s="11"/>
      <c r="I436" s="54"/>
      <c r="J436" s="54"/>
      <c r="K436" s="54"/>
      <c r="L436" s="54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  <c r="BN436" s="11"/>
      <c r="BO436" s="11"/>
      <c r="BP436" s="11"/>
      <c r="BQ436" s="11"/>
      <c r="BR436" s="11"/>
      <c r="BS436" s="11"/>
      <c r="BT436" s="11"/>
      <c r="BU436" s="11"/>
      <c r="BV436" s="11"/>
      <c r="BW436" s="11"/>
      <c r="BX436" s="11"/>
      <c r="BY436" s="11"/>
    </row>
    <row r="437" spans="1:77" ht="14.25" customHeight="1">
      <c r="A437" s="11"/>
      <c r="B437" s="11"/>
      <c r="C437" s="53"/>
      <c r="D437" s="16"/>
      <c r="E437" s="16"/>
      <c r="F437" s="16"/>
      <c r="G437" s="16"/>
      <c r="H437" s="11"/>
      <c r="I437" s="54"/>
      <c r="J437" s="54"/>
      <c r="K437" s="54"/>
      <c r="L437" s="54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  <c r="BN437" s="11"/>
      <c r="BO437" s="11"/>
      <c r="BP437" s="11"/>
      <c r="BQ437" s="11"/>
      <c r="BR437" s="11"/>
      <c r="BS437" s="11"/>
      <c r="BT437" s="11"/>
      <c r="BU437" s="11"/>
      <c r="BV437" s="11"/>
      <c r="BW437" s="11"/>
      <c r="BX437" s="11"/>
      <c r="BY437" s="11"/>
    </row>
    <row r="438" spans="1:77" ht="14.25" customHeight="1">
      <c r="A438" s="11"/>
      <c r="B438" s="11"/>
      <c r="C438" s="53"/>
      <c r="D438" s="16"/>
      <c r="E438" s="16"/>
      <c r="F438" s="16"/>
      <c r="G438" s="16"/>
      <c r="H438" s="11"/>
      <c r="I438" s="54"/>
      <c r="J438" s="54"/>
      <c r="K438" s="54"/>
      <c r="L438" s="54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11"/>
      <c r="BW438" s="11"/>
      <c r="BX438" s="11"/>
      <c r="BY438" s="11"/>
    </row>
    <row r="439" spans="1:77" ht="14.25" customHeight="1">
      <c r="A439" s="11"/>
      <c r="B439" s="11"/>
      <c r="C439" s="53"/>
      <c r="D439" s="16"/>
      <c r="E439" s="16"/>
      <c r="F439" s="16"/>
      <c r="G439" s="16"/>
      <c r="H439" s="11"/>
      <c r="I439" s="54"/>
      <c r="J439" s="54"/>
      <c r="K439" s="54"/>
      <c r="L439" s="54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11"/>
      <c r="BW439" s="11"/>
      <c r="BX439" s="11"/>
      <c r="BY439" s="11"/>
    </row>
    <row r="440" spans="1:77" ht="14.25" customHeight="1">
      <c r="A440" s="11"/>
      <c r="B440" s="11"/>
      <c r="C440" s="53"/>
      <c r="D440" s="16"/>
      <c r="E440" s="16"/>
      <c r="F440" s="16"/>
      <c r="G440" s="16"/>
      <c r="H440" s="11"/>
      <c r="I440" s="54"/>
      <c r="J440" s="54"/>
      <c r="K440" s="54"/>
      <c r="L440" s="54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11"/>
      <c r="BW440" s="11"/>
      <c r="BX440" s="11"/>
      <c r="BY440" s="11"/>
    </row>
    <row r="441" spans="1:77" ht="14.25" customHeight="1">
      <c r="A441" s="11"/>
      <c r="B441" s="11"/>
      <c r="C441" s="53"/>
      <c r="D441" s="16"/>
      <c r="E441" s="16"/>
      <c r="F441" s="16"/>
      <c r="G441" s="16"/>
      <c r="H441" s="11"/>
      <c r="I441" s="54"/>
      <c r="J441" s="54"/>
      <c r="K441" s="54"/>
      <c r="L441" s="54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/>
      <c r="BU441" s="11"/>
      <c r="BV441" s="11"/>
      <c r="BW441" s="11"/>
      <c r="BX441" s="11"/>
      <c r="BY441" s="11"/>
    </row>
    <row r="442" spans="1:77" ht="14.25" customHeight="1">
      <c r="A442" s="11"/>
      <c r="B442" s="11"/>
      <c r="C442" s="53"/>
      <c r="D442" s="16"/>
      <c r="E442" s="16"/>
      <c r="F442" s="16"/>
      <c r="G442" s="16"/>
      <c r="H442" s="11"/>
      <c r="I442" s="54"/>
      <c r="J442" s="54"/>
      <c r="K442" s="54"/>
      <c r="L442" s="54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11"/>
      <c r="BW442" s="11"/>
      <c r="BX442" s="11"/>
      <c r="BY442" s="11"/>
    </row>
    <row r="443" spans="1:77" ht="14.25" customHeight="1">
      <c r="A443" s="11"/>
      <c r="B443" s="11"/>
      <c r="C443" s="53"/>
      <c r="D443" s="16"/>
      <c r="E443" s="16"/>
      <c r="F443" s="16"/>
      <c r="G443" s="16"/>
      <c r="H443" s="11"/>
      <c r="I443" s="54"/>
      <c r="J443" s="54"/>
      <c r="K443" s="54"/>
      <c r="L443" s="54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11"/>
      <c r="BW443" s="11"/>
      <c r="BX443" s="11"/>
      <c r="BY443" s="11"/>
    </row>
    <row r="444" spans="1:77" ht="14.25" customHeight="1">
      <c r="A444" s="11"/>
      <c r="B444" s="11"/>
      <c r="C444" s="53"/>
      <c r="D444" s="16"/>
      <c r="E444" s="16"/>
      <c r="F444" s="16"/>
      <c r="G444" s="16"/>
      <c r="H444" s="11"/>
      <c r="I444" s="54"/>
      <c r="J444" s="54"/>
      <c r="K444" s="54"/>
      <c r="L444" s="54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/>
      <c r="BU444" s="11"/>
      <c r="BV444" s="11"/>
      <c r="BW444" s="11"/>
      <c r="BX444" s="11"/>
      <c r="BY444" s="11"/>
    </row>
    <row r="445" spans="1:77" ht="14.25" customHeight="1">
      <c r="A445" s="11"/>
      <c r="B445" s="11"/>
      <c r="C445" s="53"/>
      <c r="D445" s="16"/>
      <c r="E445" s="16"/>
      <c r="F445" s="16"/>
      <c r="G445" s="16"/>
      <c r="H445" s="11"/>
      <c r="I445" s="54"/>
      <c r="J445" s="54"/>
      <c r="K445" s="54"/>
      <c r="L445" s="54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/>
      <c r="BU445" s="11"/>
      <c r="BV445" s="11"/>
      <c r="BW445" s="11"/>
      <c r="BX445" s="11"/>
      <c r="BY445" s="11"/>
    </row>
    <row r="446" spans="1:77" ht="14.25" customHeight="1">
      <c r="A446" s="11"/>
      <c r="B446" s="11"/>
      <c r="C446" s="53"/>
      <c r="D446" s="16"/>
      <c r="E446" s="16"/>
      <c r="F446" s="16"/>
      <c r="G446" s="16"/>
      <c r="H446" s="11"/>
      <c r="I446" s="54"/>
      <c r="J446" s="54"/>
      <c r="K446" s="54"/>
      <c r="L446" s="54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/>
      <c r="BU446" s="11"/>
      <c r="BV446" s="11"/>
      <c r="BW446" s="11"/>
      <c r="BX446" s="11"/>
      <c r="BY446" s="11"/>
    </row>
    <row r="447" spans="1:77" ht="14.25" customHeight="1">
      <c r="A447" s="11"/>
      <c r="B447" s="11"/>
      <c r="C447" s="53"/>
      <c r="D447" s="16"/>
      <c r="E447" s="16"/>
      <c r="F447" s="16"/>
      <c r="G447" s="16"/>
      <c r="H447" s="11"/>
      <c r="I447" s="54"/>
      <c r="J447" s="54"/>
      <c r="K447" s="54"/>
      <c r="L447" s="54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/>
      <c r="BU447" s="11"/>
      <c r="BV447" s="11"/>
      <c r="BW447" s="11"/>
      <c r="BX447" s="11"/>
      <c r="BY447" s="11"/>
    </row>
    <row r="448" spans="1:77" ht="14.25" customHeight="1">
      <c r="A448" s="11"/>
      <c r="B448" s="11"/>
      <c r="C448" s="53"/>
      <c r="D448" s="16"/>
      <c r="E448" s="16"/>
      <c r="F448" s="16"/>
      <c r="G448" s="16"/>
      <c r="H448" s="11"/>
      <c r="I448" s="54"/>
      <c r="J448" s="54"/>
      <c r="K448" s="54"/>
      <c r="L448" s="54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/>
      <c r="BU448" s="11"/>
      <c r="BV448" s="11"/>
      <c r="BW448" s="11"/>
      <c r="BX448" s="11"/>
      <c r="BY448" s="11"/>
    </row>
    <row r="449" spans="1:77" ht="14.25" customHeight="1">
      <c r="A449" s="11"/>
      <c r="B449" s="11"/>
      <c r="C449" s="53"/>
      <c r="D449" s="16"/>
      <c r="E449" s="16"/>
      <c r="F449" s="16"/>
      <c r="G449" s="16"/>
      <c r="H449" s="11"/>
      <c r="I449" s="54"/>
      <c r="J449" s="54"/>
      <c r="K449" s="54"/>
      <c r="L449" s="54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</row>
    <row r="450" spans="1:77" ht="14.25" customHeight="1">
      <c r="A450" s="11"/>
      <c r="B450" s="11"/>
      <c r="C450" s="53"/>
      <c r="D450" s="16"/>
      <c r="E450" s="16"/>
      <c r="F450" s="16"/>
      <c r="G450" s="16"/>
      <c r="H450" s="11"/>
      <c r="I450" s="54"/>
      <c r="J450" s="54"/>
      <c r="K450" s="54"/>
      <c r="L450" s="54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</row>
    <row r="451" spans="1:77" ht="14.25" customHeight="1">
      <c r="A451" s="11"/>
      <c r="B451" s="11"/>
      <c r="C451" s="53"/>
      <c r="D451" s="16"/>
      <c r="E451" s="16"/>
      <c r="F451" s="16"/>
      <c r="G451" s="16"/>
      <c r="H451" s="11"/>
      <c r="I451" s="54"/>
      <c r="J451" s="54"/>
      <c r="K451" s="54"/>
      <c r="L451" s="54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</row>
    <row r="452" spans="1:77" ht="14.25" customHeight="1">
      <c r="A452" s="11"/>
      <c r="B452" s="11"/>
      <c r="C452" s="53"/>
      <c r="D452" s="16"/>
      <c r="E452" s="16"/>
      <c r="F452" s="16"/>
      <c r="G452" s="16"/>
      <c r="H452" s="11"/>
      <c r="I452" s="54"/>
      <c r="J452" s="54"/>
      <c r="K452" s="54"/>
      <c r="L452" s="54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</row>
    <row r="453" spans="1:77" ht="14.25" customHeight="1">
      <c r="A453" s="11"/>
      <c r="B453" s="11"/>
      <c r="C453" s="53"/>
      <c r="D453" s="16"/>
      <c r="E453" s="16"/>
      <c r="F453" s="16"/>
      <c r="G453" s="16"/>
      <c r="H453" s="11"/>
      <c r="I453" s="54"/>
      <c r="J453" s="54"/>
      <c r="K453" s="54"/>
      <c r="L453" s="54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</row>
    <row r="454" spans="1:77" ht="14.25" customHeight="1">
      <c r="A454" s="11"/>
      <c r="B454" s="11"/>
      <c r="C454" s="53"/>
      <c r="D454" s="16"/>
      <c r="E454" s="16"/>
      <c r="F454" s="16"/>
      <c r="G454" s="16"/>
      <c r="H454" s="11"/>
      <c r="I454" s="54"/>
      <c r="J454" s="54"/>
      <c r="K454" s="54"/>
      <c r="L454" s="54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</row>
    <row r="455" spans="1:77" ht="14.25" customHeight="1">
      <c r="A455" s="11"/>
      <c r="B455" s="11"/>
      <c r="C455" s="53"/>
      <c r="D455" s="16"/>
      <c r="E455" s="16"/>
      <c r="F455" s="16"/>
      <c r="G455" s="16"/>
      <c r="H455" s="11"/>
      <c r="I455" s="54"/>
      <c r="J455" s="54"/>
      <c r="K455" s="54"/>
      <c r="L455" s="54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</row>
    <row r="456" spans="1:77" ht="14.25" customHeight="1">
      <c r="A456" s="11"/>
      <c r="B456" s="11"/>
      <c r="C456" s="53"/>
      <c r="D456" s="16"/>
      <c r="E456" s="16"/>
      <c r="F456" s="16"/>
      <c r="G456" s="16"/>
      <c r="H456" s="11"/>
      <c r="I456" s="54"/>
      <c r="J456" s="54"/>
      <c r="K456" s="54"/>
      <c r="L456" s="54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</row>
    <row r="457" spans="1:77" ht="14.25" customHeight="1">
      <c r="A457" s="11"/>
      <c r="B457" s="11"/>
      <c r="C457" s="53"/>
      <c r="D457" s="16"/>
      <c r="E457" s="16"/>
      <c r="F457" s="16"/>
      <c r="G457" s="16"/>
      <c r="H457" s="11"/>
      <c r="I457" s="54"/>
      <c r="J457" s="54"/>
      <c r="K457" s="54"/>
      <c r="L457" s="54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</row>
    <row r="458" spans="1:77" ht="14.25" customHeight="1">
      <c r="A458" s="11"/>
      <c r="B458" s="11"/>
      <c r="C458" s="53"/>
      <c r="D458" s="16"/>
      <c r="E458" s="16"/>
      <c r="F458" s="16"/>
      <c r="G458" s="16"/>
      <c r="H458" s="11"/>
      <c r="I458" s="54"/>
      <c r="J458" s="54"/>
      <c r="K458" s="54"/>
      <c r="L458" s="54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</row>
    <row r="459" spans="1:77" ht="14.25" customHeight="1">
      <c r="A459" s="11"/>
      <c r="B459" s="11"/>
      <c r="C459" s="53"/>
      <c r="D459" s="16"/>
      <c r="E459" s="16"/>
      <c r="F459" s="16"/>
      <c r="G459" s="16"/>
      <c r="H459" s="11"/>
      <c r="I459" s="54"/>
      <c r="J459" s="54"/>
      <c r="K459" s="54"/>
      <c r="L459" s="54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</row>
    <row r="460" spans="1:77" ht="14.25" customHeight="1">
      <c r="A460" s="11"/>
      <c r="B460" s="11"/>
      <c r="C460" s="53"/>
      <c r="D460" s="16"/>
      <c r="E460" s="16"/>
      <c r="F460" s="16"/>
      <c r="G460" s="16"/>
      <c r="H460" s="11"/>
      <c r="I460" s="54"/>
      <c r="J460" s="54"/>
      <c r="K460" s="54"/>
      <c r="L460" s="54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</row>
    <row r="461" spans="1:77" ht="14.25" customHeight="1">
      <c r="A461" s="11"/>
      <c r="B461" s="11"/>
      <c r="C461" s="53"/>
      <c r="D461" s="16"/>
      <c r="E461" s="16"/>
      <c r="F461" s="16"/>
      <c r="G461" s="16"/>
      <c r="H461" s="11"/>
      <c r="I461" s="54"/>
      <c r="J461" s="54"/>
      <c r="K461" s="54"/>
      <c r="L461" s="54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</row>
    <row r="462" spans="1:77" ht="14.25" customHeight="1">
      <c r="A462" s="11"/>
      <c r="B462" s="11"/>
      <c r="C462" s="53"/>
      <c r="D462" s="16"/>
      <c r="E462" s="16"/>
      <c r="F462" s="16"/>
      <c r="G462" s="16"/>
      <c r="H462" s="11"/>
      <c r="I462" s="54"/>
      <c r="J462" s="54"/>
      <c r="K462" s="54"/>
      <c r="L462" s="54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</row>
    <row r="463" spans="1:77" ht="14.25" customHeight="1">
      <c r="A463" s="11"/>
      <c r="B463" s="11"/>
      <c r="C463" s="53"/>
      <c r="D463" s="16"/>
      <c r="E463" s="16"/>
      <c r="F463" s="16"/>
      <c r="G463" s="16"/>
      <c r="H463" s="11"/>
      <c r="I463" s="54"/>
      <c r="J463" s="54"/>
      <c r="K463" s="54"/>
      <c r="L463" s="54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</row>
    <row r="464" spans="1:77" ht="14.25" customHeight="1">
      <c r="A464" s="11"/>
      <c r="B464" s="11"/>
      <c r="C464" s="53"/>
      <c r="D464" s="16"/>
      <c r="E464" s="16"/>
      <c r="F464" s="16"/>
      <c r="G464" s="16"/>
      <c r="H464" s="11"/>
      <c r="I464" s="54"/>
      <c r="J464" s="54"/>
      <c r="K464" s="54"/>
      <c r="L464" s="54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</row>
    <row r="465" spans="1:77" ht="14.25" customHeight="1">
      <c r="A465" s="11"/>
      <c r="B465" s="11"/>
      <c r="C465" s="53"/>
      <c r="D465" s="16"/>
      <c r="E465" s="16"/>
      <c r="F465" s="16"/>
      <c r="G465" s="16"/>
      <c r="H465" s="11"/>
      <c r="I465" s="54"/>
      <c r="J465" s="54"/>
      <c r="K465" s="54"/>
      <c r="L465" s="54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</row>
    <row r="466" spans="1:77" ht="14.25" customHeight="1">
      <c r="A466" s="11"/>
      <c r="B466" s="11"/>
      <c r="C466" s="53"/>
      <c r="D466" s="16"/>
      <c r="E466" s="16"/>
      <c r="F466" s="16"/>
      <c r="G466" s="16"/>
      <c r="H466" s="11"/>
      <c r="I466" s="54"/>
      <c r="J466" s="54"/>
      <c r="K466" s="54"/>
      <c r="L466" s="54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</row>
    <row r="467" spans="1:77" ht="14.25" customHeight="1">
      <c r="A467" s="11"/>
      <c r="B467" s="11"/>
      <c r="C467" s="53"/>
      <c r="D467" s="16"/>
      <c r="E467" s="16"/>
      <c r="F467" s="16"/>
      <c r="G467" s="16"/>
      <c r="H467" s="11"/>
      <c r="I467" s="54"/>
      <c r="J467" s="54"/>
      <c r="K467" s="54"/>
      <c r="L467" s="54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</row>
    <row r="468" spans="1:77" ht="14.25" customHeight="1">
      <c r="A468" s="11"/>
      <c r="B468" s="11"/>
      <c r="C468" s="53"/>
      <c r="D468" s="16"/>
      <c r="E468" s="16"/>
      <c r="F468" s="16"/>
      <c r="G468" s="16"/>
      <c r="H468" s="11"/>
      <c r="I468" s="54"/>
      <c r="J468" s="54"/>
      <c r="K468" s="54"/>
      <c r="L468" s="54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</row>
    <row r="469" spans="1:77" ht="14.25" customHeight="1">
      <c r="A469" s="11"/>
      <c r="B469" s="11"/>
      <c r="C469" s="53"/>
      <c r="D469" s="16"/>
      <c r="E469" s="16"/>
      <c r="F469" s="16"/>
      <c r="G469" s="16"/>
      <c r="H469" s="11"/>
      <c r="I469" s="54"/>
      <c r="J469" s="54"/>
      <c r="K469" s="54"/>
      <c r="L469" s="54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</row>
    <row r="470" spans="1:77" ht="14.25" customHeight="1">
      <c r="A470" s="11"/>
      <c r="B470" s="11"/>
      <c r="C470" s="53"/>
      <c r="D470" s="16"/>
      <c r="E470" s="16"/>
      <c r="F470" s="16"/>
      <c r="G470" s="16"/>
      <c r="H470" s="11"/>
      <c r="I470" s="54"/>
      <c r="J470" s="54"/>
      <c r="K470" s="54"/>
      <c r="L470" s="54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</row>
    <row r="471" spans="1:77" ht="14.25" customHeight="1">
      <c r="A471" s="11"/>
      <c r="B471" s="11"/>
      <c r="C471" s="53"/>
      <c r="D471" s="16"/>
      <c r="E471" s="16"/>
      <c r="F471" s="16"/>
      <c r="G471" s="16"/>
      <c r="H471" s="11"/>
      <c r="I471" s="54"/>
      <c r="J471" s="54"/>
      <c r="K471" s="54"/>
      <c r="L471" s="54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</row>
    <row r="472" spans="1:77" ht="14.25" customHeight="1">
      <c r="A472" s="11"/>
      <c r="B472" s="11"/>
      <c r="C472" s="53"/>
      <c r="D472" s="16"/>
      <c r="E472" s="16"/>
      <c r="F472" s="16"/>
      <c r="G472" s="16"/>
      <c r="H472" s="11"/>
      <c r="I472" s="54"/>
      <c r="J472" s="54"/>
      <c r="K472" s="54"/>
      <c r="L472" s="54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</row>
    <row r="473" spans="1:77" ht="14.25" customHeight="1">
      <c r="A473" s="11"/>
      <c r="B473" s="11"/>
      <c r="C473" s="53"/>
      <c r="D473" s="16"/>
      <c r="E473" s="16"/>
      <c r="F473" s="16"/>
      <c r="G473" s="16"/>
      <c r="H473" s="11"/>
      <c r="I473" s="54"/>
      <c r="J473" s="54"/>
      <c r="K473" s="54"/>
      <c r="L473" s="54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/>
      <c r="BU473" s="11"/>
      <c r="BV473" s="11"/>
      <c r="BW473" s="11"/>
      <c r="BX473" s="11"/>
      <c r="BY473" s="11"/>
    </row>
    <row r="474" spans="1:77" ht="14.25" customHeight="1">
      <c r="A474" s="11"/>
      <c r="B474" s="11"/>
      <c r="C474" s="53"/>
      <c r="D474" s="16"/>
      <c r="E474" s="16"/>
      <c r="F474" s="16"/>
      <c r="G474" s="16"/>
      <c r="H474" s="11"/>
      <c r="I474" s="54"/>
      <c r="J474" s="54"/>
      <c r="K474" s="54"/>
      <c r="L474" s="54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/>
      <c r="BU474" s="11"/>
      <c r="BV474" s="11"/>
      <c r="BW474" s="11"/>
      <c r="BX474" s="11"/>
      <c r="BY474" s="11"/>
    </row>
    <row r="475" spans="1:77" ht="14.25" customHeight="1">
      <c r="A475" s="11"/>
      <c r="B475" s="11"/>
      <c r="C475" s="53"/>
      <c r="D475" s="16"/>
      <c r="E475" s="16"/>
      <c r="F475" s="16"/>
      <c r="G475" s="16"/>
      <c r="H475" s="11"/>
      <c r="I475" s="54"/>
      <c r="J475" s="54"/>
      <c r="K475" s="54"/>
      <c r="L475" s="54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/>
      <c r="BU475" s="11"/>
      <c r="BV475" s="11"/>
      <c r="BW475" s="11"/>
      <c r="BX475" s="11"/>
      <c r="BY475" s="11"/>
    </row>
    <row r="476" spans="1:77" ht="14.25" customHeight="1">
      <c r="A476" s="11"/>
      <c r="B476" s="11"/>
      <c r="C476" s="53"/>
      <c r="D476" s="16"/>
      <c r="E476" s="16"/>
      <c r="F476" s="16"/>
      <c r="G476" s="16"/>
      <c r="H476" s="11"/>
      <c r="I476" s="54"/>
      <c r="J476" s="54"/>
      <c r="K476" s="54"/>
      <c r="L476" s="54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/>
      <c r="BU476" s="11"/>
      <c r="BV476" s="11"/>
      <c r="BW476" s="11"/>
      <c r="BX476" s="11"/>
      <c r="BY476" s="11"/>
    </row>
    <row r="477" spans="1:77" ht="14.25" customHeight="1">
      <c r="A477" s="11"/>
      <c r="B477" s="11"/>
      <c r="C477" s="53"/>
      <c r="D477" s="16"/>
      <c r="E477" s="16"/>
      <c r="F477" s="16"/>
      <c r="G477" s="16"/>
      <c r="H477" s="11"/>
      <c r="I477" s="54"/>
      <c r="J477" s="54"/>
      <c r="K477" s="54"/>
      <c r="L477" s="54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/>
      <c r="BU477" s="11"/>
      <c r="BV477" s="11"/>
      <c r="BW477" s="11"/>
      <c r="BX477" s="11"/>
      <c r="BY477" s="11"/>
    </row>
    <row r="478" spans="1:77" ht="14.25" customHeight="1">
      <c r="A478" s="11"/>
      <c r="B478" s="11"/>
      <c r="C478" s="53"/>
      <c r="D478" s="16"/>
      <c r="E478" s="16"/>
      <c r="F478" s="16"/>
      <c r="G478" s="16"/>
      <c r="H478" s="11"/>
      <c r="I478" s="54"/>
      <c r="J478" s="54"/>
      <c r="K478" s="54"/>
      <c r="L478" s="54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/>
      <c r="BU478" s="11"/>
      <c r="BV478" s="11"/>
      <c r="BW478" s="11"/>
      <c r="BX478" s="11"/>
      <c r="BY478" s="11"/>
    </row>
    <row r="479" spans="1:77" ht="14.25" customHeight="1">
      <c r="A479" s="11"/>
      <c r="B479" s="11"/>
      <c r="C479" s="53"/>
      <c r="D479" s="16"/>
      <c r="E479" s="16"/>
      <c r="F479" s="16"/>
      <c r="G479" s="16"/>
      <c r="H479" s="11"/>
      <c r="I479" s="54"/>
      <c r="J479" s="54"/>
      <c r="K479" s="54"/>
      <c r="L479" s="54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/>
      <c r="BU479" s="11"/>
      <c r="BV479" s="11"/>
      <c r="BW479" s="11"/>
      <c r="BX479" s="11"/>
      <c r="BY479" s="11"/>
    </row>
    <row r="480" spans="1:77" ht="14.25" customHeight="1">
      <c r="A480" s="11"/>
      <c r="B480" s="11"/>
      <c r="C480" s="53"/>
      <c r="D480" s="16"/>
      <c r="E480" s="16"/>
      <c r="F480" s="16"/>
      <c r="G480" s="16"/>
      <c r="H480" s="11"/>
      <c r="I480" s="54"/>
      <c r="J480" s="54"/>
      <c r="K480" s="54"/>
      <c r="L480" s="54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/>
      <c r="BU480" s="11"/>
      <c r="BV480" s="11"/>
      <c r="BW480" s="11"/>
      <c r="BX480" s="11"/>
      <c r="BY480" s="11"/>
    </row>
    <row r="481" spans="1:77" ht="14.25" customHeight="1">
      <c r="A481" s="11"/>
      <c r="B481" s="11"/>
      <c r="C481" s="53"/>
      <c r="D481" s="16"/>
      <c r="E481" s="16"/>
      <c r="F481" s="16"/>
      <c r="G481" s="16"/>
      <c r="H481" s="11"/>
      <c r="I481" s="54"/>
      <c r="J481" s="54"/>
      <c r="K481" s="54"/>
      <c r="L481" s="54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/>
      <c r="BU481" s="11"/>
      <c r="BV481" s="11"/>
      <c r="BW481" s="11"/>
      <c r="BX481" s="11"/>
      <c r="BY481" s="11"/>
    </row>
    <row r="482" spans="1:77" ht="14.25" customHeight="1">
      <c r="A482" s="11"/>
      <c r="B482" s="11"/>
      <c r="C482" s="53"/>
      <c r="D482" s="16"/>
      <c r="E482" s="16"/>
      <c r="F482" s="16"/>
      <c r="G482" s="16"/>
      <c r="H482" s="11"/>
      <c r="I482" s="54"/>
      <c r="J482" s="54"/>
      <c r="K482" s="54"/>
      <c r="L482" s="54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/>
      <c r="BU482" s="11"/>
      <c r="BV482" s="11"/>
      <c r="BW482" s="11"/>
      <c r="BX482" s="11"/>
      <c r="BY482" s="11"/>
    </row>
    <row r="483" spans="1:77" ht="14.25" customHeight="1">
      <c r="A483" s="11"/>
      <c r="B483" s="11"/>
      <c r="C483" s="53"/>
      <c r="D483" s="16"/>
      <c r="E483" s="16"/>
      <c r="F483" s="16"/>
      <c r="G483" s="16"/>
      <c r="H483" s="11"/>
      <c r="I483" s="54"/>
      <c r="J483" s="54"/>
      <c r="K483" s="54"/>
      <c r="L483" s="54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/>
      <c r="BU483" s="11"/>
      <c r="BV483" s="11"/>
      <c r="BW483" s="11"/>
      <c r="BX483" s="11"/>
      <c r="BY483" s="11"/>
    </row>
    <row r="484" spans="1:77" ht="14.25" customHeight="1">
      <c r="A484" s="11"/>
      <c r="B484" s="11"/>
      <c r="C484" s="53"/>
      <c r="D484" s="16"/>
      <c r="E484" s="16"/>
      <c r="F484" s="16"/>
      <c r="G484" s="16"/>
      <c r="H484" s="11"/>
      <c r="I484" s="54"/>
      <c r="J484" s="54"/>
      <c r="K484" s="54"/>
      <c r="L484" s="54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/>
      <c r="BU484" s="11"/>
      <c r="BV484" s="11"/>
      <c r="BW484" s="11"/>
      <c r="BX484" s="11"/>
      <c r="BY484" s="11"/>
    </row>
    <row r="485" spans="1:77" ht="14.25" customHeight="1">
      <c r="A485" s="11"/>
      <c r="B485" s="11"/>
      <c r="C485" s="53"/>
      <c r="D485" s="16"/>
      <c r="E485" s="16"/>
      <c r="F485" s="16"/>
      <c r="G485" s="16"/>
      <c r="H485" s="11"/>
      <c r="I485" s="54"/>
      <c r="J485" s="54"/>
      <c r="K485" s="54"/>
      <c r="L485" s="54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</row>
    <row r="486" spans="1:77" ht="14.25" customHeight="1">
      <c r="A486" s="11"/>
      <c r="B486" s="11"/>
      <c r="C486" s="53"/>
      <c r="D486" s="16"/>
      <c r="E486" s="16"/>
      <c r="F486" s="16"/>
      <c r="G486" s="16"/>
      <c r="H486" s="11"/>
      <c r="I486" s="54"/>
      <c r="J486" s="54"/>
      <c r="K486" s="54"/>
      <c r="L486" s="54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/>
      <c r="BU486" s="11"/>
      <c r="BV486" s="11"/>
      <c r="BW486" s="11"/>
      <c r="BX486" s="11"/>
      <c r="BY486" s="11"/>
    </row>
    <row r="487" spans="1:77" ht="14.25" customHeight="1">
      <c r="A487" s="11"/>
      <c r="B487" s="11"/>
      <c r="C487" s="53"/>
      <c r="D487" s="16"/>
      <c r="E487" s="16"/>
      <c r="F487" s="16"/>
      <c r="G487" s="16"/>
      <c r="H487" s="11"/>
      <c r="I487" s="54"/>
      <c r="J487" s="54"/>
      <c r="K487" s="54"/>
      <c r="L487" s="54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/>
      <c r="BU487" s="11"/>
      <c r="BV487" s="11"/>
      <c r="BW487" s="11"/>
      <c r="BX487" s="11"/>
      <c r="BY487" s="11"/>
    </row>
    <row r="488" spans="1:77" ht="14.25" customHeight="1">
      <c r="A488" s="11"/>
      <c r="B488" s="11"/>
      <c r="C488" s="53"/>
      <c r="D488" s="16"/>
      <c r="E488" s="16"/>
      <c r="F488" s="16"/>
      <c r="G488" s="16"/>
      <c r="H488" s="11"/>
      <c r="I488" s="54"/>
      <c r="J488" s="54"/>
      <c r="K488" s="54"/>
      <c r="L488" s="54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/>
      <c r="BU488" s="11"/>
      <c r="BV488" s="11"/>
      <c r="BW488" s="11"/>
      <c r="BX488" s="11"/>
      <c r="BY488" s="11"/>
    </row>
    <row r="489" spans="1:77" ht="14.25" customHeight="1">
      <c r="A489" s="11"/>
      <c r="B489" s="11"/>
      <c r="C489" s="53"/>
      <c r="D489" s="16"/>
      <c r="E489" s="16"/>
      <c r="F489" s="16"/>
      <c r="G489" s="16"/>
      <c r="H489" s="11"/>
      <c r="I489" s="54"/>
      <c r="J489" s="54"/>
      <c r="K489" s="54"/>
      <c r="L489" s="54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/>
      <c r="BU489" s="11"/>
      <c r="BV489" s="11"/>
      <c r="BW489" s="11"/>
      <c r="BX489" s="11"/>
      <c r="BY489" s="11"/>
    </row>
    <row r="490" spans="1:77" ht="14.25" customHeight="1">
      <c r="A490" s="11"/>
      <c r="B490" s="11"/>
      <c r="C490" s="53"/>
      <c r="D490" s="16"/>
      <c r="E490" s="16"/>
      <c r="F490" s="16"/>
      <c r="G490" s="16"/>
      <c r="H490" s="11"/>
      <c r="I490" s="54"/>
      <c r="J490" s="54"/>
      <c r="K490" s="54"/>
      <c r="L490" s="54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/>
      <c r="BU490" s="11"/>
      <c r="BV490" s="11"/>
      <c r="BW490" s="11"/>
      <c r="BX490" s="11"/>
      <c r="BY490" s="11"/>
    </row>
    <row r="491" spans="1:77" ht="14.25" customHeight="1">
      <c r="A491" s="11"/>
      <c r="B491" s="11"/>
      <c r="C491" s="53"/>
      <c r="D491" s="16"/>
      <c r="E491" s="16"/>
      <c r="F491" s="16"/>
      <c r="G491" s="16"/>
      <c r="H491" s="11"/>
      <c r="I491" s="54"/>
      <c r="J491" s="54"/>
      <c r="K491" s="54"/>
      <c r="L491" s="54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/>
      <c r="BU491" s="11"/>
      <c r="BV491" s="11"/>
      <c r="BW491" s="11"/>
      <c r="BX491" s="11"/>
      <c r="BY491" s="11"/>
    </row>
    <row r="492" spans="1:77" ht="14.25" customHeight="1">
      <c r="A492" s="11"/>
      <c r="B492" s="11"/>
      <c r="C492" s="53"/>
      <c r="D492" s="16"/>
      <c r="E492" s="16"/>
      <c r="F492" s="16"/>
      <c r="G492" s="16"/>
      <c r="H492" s="11"/>
      <c r="I492" s="54"/>
      <c r="J492" s="54"/>
      <c r="K492" s="54"/>
      <c r="L492" s="54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/>
      <c r="BU492" s="11"/>
      <c r="BV492" s="11"/>
      <c r="BW492" s="11"/>
      <c r="BX492" s="11"/>
      <c r="BY492" s="11"/>
    </row>
    <row r="493" spans="1:77" ht="14.25" customHeight="1">
      <c r="A493" s="11"/>
      <c r="B493" s="11"/>
      <c r="C493" s="53"/>
      <c r="D493" s="16"/>
      <c r="E493" s="16"/>
      <c r="F493" s="16"/>
      <c r="G493" s="16"/>
      <c r="H493" s="11"/>
      <c r="I493" s="54"/>
      <c r="J493" s="54"/>
      <c r="K493" s="54"/>
      <c r="L493" s="54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/>
      <c r="BU493" s="11"/>
      <c r="BV493" s="11"/>
      <c r="BW493" s="11"/>
      <c r="BX493" s="11"/>
      <c r="BY493" s="11"/>
    </row>
    <row r="494" spans="1:77" ht="14.25" customHeight="1">
      <c r="A494" s="11"/>
      <c r="B494" s="11"/>
      <c r="C494" s="53"/>
      <c r="D494" s="16"/>
      <c r="E494" s="16"/>
      <c r="F494" s="16"/>
      <c r="G494" s="16"/>
      <c r="H494" s="11"/>
      <c r="I494" s="54"/>
      <c r="J494" s="54"/>
      <c r="K494" s="54"/>
      <c r="L494" s="54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/>
      <c r="BU494" s="11"/>
      <c r="BV494" s="11"/>
      <c r="BW494" s="11"/>
      <c r="BX494" s="11"/>
      <c r="BY494" s="11"/>
    </row>
    <row r="495" spans="1:77" ht="14.25" customHeight="1">
      <c r="A495" s="11"/>
      <c r="B495" s="11"/>
      <c r="C495" s="53"/>
      <c r="D495" s="16"/>
      <c r="E495" s="16"/>
      <c r="F495" s="16"/>
      <c r="G495" s="16"/>
      <c r="H495" s="11"/>
      <c r="I495" s="54"/>
      <c r="J495" s="54"/>
      <c r="K495" s="54"/>
      <c r="L495" s="54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/>
      <c r="BU495" s="11"/>
      <c r="BV495" s="11"/>
      <c r="BW495" s="11"/>
      <c r="BX495" s="11"/>
      <c r="BY495" s="11"/>
    </row>
    <row r="496" spans="1:77" ht="14.25" customHeight="1">
      <c r="A496" s="11"/>
      <c r="B496" s="11"/>
      <c r="C496" s="53"/>
      <c r="D496" s="16"/>
      <c r="E496" s="16"/>
      <c r="F496" s="16"/>
      <c r="G496" s="16"/>
      <c r="H496" s="11"/>
      <c r="I496" s="54"/>
      <c r="J496" s="54"/>
      <c r="K496" s="54"/>
      <c r="L496" s="54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/>
      <c r="BU496" s="11"/>
      <c r="BV496" s="11"/>
      <c r="BW496" s="11"/>
      <c r="BX496" s="11"/>
      <c r="BY496" s="11"/>
    </row>
    <row r="497" spans="1:77" ht="14.25" customHeight="1">
      <c r="A497" s="11"/>
      <c r="B497" s="11"/>
      <c r="C497" s="53"/>
      <c r="D497" s="16"/>
      <c r="E497" s="16"/>
      <c r="F497" s="16"/>
      <c r="G497" s="16"/>
      <c r="H497" s="11"/>
      <c r="I497" s="54"/>
      <c r="J497" s="54"/>
      <c r="K497" s="54"/>
      <c r="L497" s="54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/>
      <c r="BU497" s="11"/>
      <c r="BV497" s="11"/>
      <c r="BW497" s="11"/>
      <c r="BX497" s="11"/>
      <c r="BY497" s="11"/>
    </row>
    <row r="498" spans="1:77" ht="14.25" customHeight="1">
      <c r="A498" s="11"/>
      <c r="B498" s="11"/>
      <c r="C498" s="53"/>
      <c r="D498" s="16"/>
      <c r="E498" s="16"/>
      <c r="F498" s="16"/>
      <c r="G498" s="16"/>
      <c r="H498" s="11"/>
      <c r="I498" s="54"/>
      <c r="J498" s="54"/>
      <c r="K498" s="54"/>
      <c r="L498" s="54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/>
      <c r="BU498" s="11"/>
      <c r="BV498" s="11"/>
      <c r="BW498" s="11"/>
      <c r="BX498" s="11"/>
      <c r="BY498" s="11"/>
    </row>
    <row r="499" spans="1:77" ht="14.25" customHeight="1">
      <c r="A499" s="11"/>
      <c r="B499" s="11"/>
      <c r="C499" s="53"/>
      <c r="D499" s="16"/>
      <c r="E499" s="16"/>
      <c r="F499" s="16"/>
      <c r="G499" s="16"/>
      <c r="H499" s="11"/>
      <c r="I499" s="54"/>
      <c r="J499" s="54"/>
      <c r="K499" s="54"/>
      <c r="L499" s="54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/>
      <c r="BU499" s="11"/>
      <c r="BV499" s="11"/>
      <c r="BW499" s="11"/>
      <c r="BX499" s="11"/>
      <c r="BY499" s="11"/>
    </row>
    <row r="500" spans="1:77" ht="14.25" customHeight="1">
      <c r="A500" s="11"/>
      <c r="B500" s="11"/>
      <c r="C500" s="53"/>
      <c r="D500" s="16"/>
      <c r="E500" s="16"/>
      <c r="F500" s="16"/>
      <c r="G500" s="16"/>
      <c r="H500" s="11"/>
      <c r="I500" s="54"/>
      <c r="J500" s="54"/>
      <c r="K500" s="54"/>
      <c r="L500" s="54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/>
      <c r="BU500" s="11"/>
      <c r="BV500" s="11"/>
      <c r="BW500" s="11"/>
      <c r="BX500" s="11"/>
      <c r="BY500" s="11"/>
    </row>
    <row r="501" spans="1:77" ht="14.25" customHeight="1">
      <c r="A501" s="11"/>
      <c r="B501" s="11"/>
      <c r="C501" s="53"/>
      <c r="D501" s="16"/>
      <c r="E501" s="16"/>
      <c r="F501" s="16"/>
      <c r="G501" s="16"/>
      <c r="H501" s="11"/>
      <c r="I501" s="54"/>
      <c r="J501" s="54"/>
      <c r="K501" s="54"/>
      <c r="L501" s="54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</row>
    <row r="502" spans="1:77" ht="14.25" customHeight="1">
      <c r="A502" s="11"/>
      <c r="B502" s="11"/>
      <c r="C502" s="53"/>
      <c r="D502" s="16"/>
      <c r="E502" s="16"/>
      <c r="F502" s="16"/>
      <c r="G502" s="16"/>
      <c r="H502" s="11"/>
      <c r="I502" s="54"/>
      <c r="J502" s="54"/>
      <c r="K502" s="54"/>
      <c r="L502" s="54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  <c r="BN502" s="11"/>
      <c r="BO502" s="11"/>
      <c r="BP502" s="11"/>
      <c r="BQ502" s="11"/>
      <c r="BR502" s="11"/>
      <c r="BS502" s="11"/>
      <c r="BT502" s="11"/>
      <c r="BU502" s="11"/>
      <c r="BV502" s="11"/>
      <c r="BW502" s="11"/>
      <c r="BX502" s="11"/>
      <c r="BY502" s="11"/>
    </row>
    <row r="503" spans="1:77" ht="14.25" customHeight="1">
      <c r="A503" s="11"/>
      <c r="B503" s="11"/>
      <c r="C503" s="53"/>
      <c r="D503" s="16"/>
      <c r="E503" s="16"/>
      <c r="F503" s="16"/>
      <c r="G503" s="16"/>
      <c r="H503" s="11"/>
      <c r="I503" s="54"/>
      <c r="J503" s="54"/>
      <c r="K503" s="54"/>
      <c r="L503" s="54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  <c r="BN503" s="11"/>
      <c r="BO503" s="11"/>
      <c r="BP503" s="11"/>
      <c r="BQ503" s="11"/>
      <c r="BR503" s="11"/>
      <c r="BS503" s="11"/>
      <c r="BT503" s="11"/>
      <c r="BU503" s="11"/>
      <c r="BV503" s="11"/>
      <c r="BW503" s="11"/>
      <c r="BX503" s="11"/>
      <c r="BY503" s="11"/>
    </row>
    <row r="504" spans="1:77" ht="14.25" customHeight="1">
      <c r="A504" s="11"/>
      <c r="B504" s="11"/>
      <c r="C504" s="53"/>
      <c r="D504" s="16"/>
      <c r="E504" s="16"/>
      <c r="F504" s="16"/>
      <c r="G504" s="16"/>
      <c r="H504" s="11"/>
      <c r="I504" s="54"/>
      <c r="J504" s="54"/>
      <c r="K504" s="54"/>
      <c r="L504" s="54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  <c r="BN504" s="11"/>
      <c r="BO504" s="11"/>
      <c r="BP504" s="11"/>
      <c r="BQ504" s="11"/>
      <c r="BR504" s="11"/>
      <c r="BS504" s="11"/>
      <c r="BT504" s="11"/>
      <c r="BU504" s="11"/>
      <c r="BV504" s="11"/>
      <c r="BW504" s="11"/>
      <c r="BX504" s="11"/>
      <c r="BY504" s="11"/>
    </row>
    <row r="505" spans="1:77" ht="14.25" customHeight="1">
      <c r="A505" s="11"/>
      <c r="B505" s="11"/>
      <c r="C505" s="53"/>
      <c r="D505" s="16"/>
      <c r="E505" s="16"/>
      <c r="F505" s="16"/>
      <c r="G505" s="16"/>
      <c r="H505" s="11"/>
      <c r="I505" s="54"/>
      <c r="J505" s="54"/>
      <c r="K505" s="54"/>
      <c r="L505" s="54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</row>
    <row r="506" spans="1:77" ht="14.25" customHeight="1">
      <c r="A506" s="11"/>
      <c r="B506" s="11"/>
      <c r="C506" s="53"/>
      <c r="D506" s="16"/>
      <c r="E506" s="16"/>
      <c r="F506" s="16"/>
      <c r="G506" s="16"/>
      <c r="H506" s="11"/>
      <c r="I506" s="54"/>
      <c r="J506" s="54"/>
      <c r="K506" s="54"/>
      <c r="L506" s="54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  <c r="BN506" s="11"/>
      <c r="BO506" s="11"/>
      <c r="BP506" s="11"/>
      <c r="BQ506" s="11"/>
      <c r="BR506" s="11"/>
      <c r="BS506" s="11"/>
      <c r="BT506" s="11"/>
      <c r="BU506" s="11"/>
      <c r="BV506" s="11"/>
      <c r="BW506" s="11"/>
      <c r="BX506" s="11"/>
      <c r="BY506" s="11"/>
    </row>
    <row r="507" spans="1:77" ht="14.25" customHeight="1">
      <c r="A507" s="11"/>
      <c r="B507" s="11"/>
      <c r="C507" s="53"/>
      <c r="D507" s="16"/>
      <c r="E507" s="16"/>
      <c r="F507" s="16"/>
      <c r="G507" s="16"/>
      <c r="H507" s="11"/>
      <c r="I507" s="54"/>
      <c r="J507" s="54"/>
      <c r="K507" s="54"/>
      <c r="L507" s="54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  <c r="BN507" s="11"/>
      <c r="BO507" s="11"/>
      <c r="BP507" s="11"/>
      <c r="BQ507" s="11"/>
      <c r="BR507" s="11"/>
      <c r="BS507" s="11"/>
      <c r="BT507" s="11"/>
      <c r="BU507" s="11"/>
      <c r="BV507" s="11"/>
      <c r="BW507" s="11"/>
      <c r="BX507" s="11"/>
      <c r="BY507" s="11"/>
    </row>
    <row r="508" spans="1:77" ht="14.25" customHeight="1">
      <c r="A508" s="11"/>
      <c r="B508" s="11"/>
      <c r="C508" s="53"/>
      <c r="D508" s="16"/>
      <c r="E508" s="16"/>
      <c r="F508" s="16"/>
      <c r="G508" s="16"/>
      <c r="H508" s="11"/>
      <c r="I508" s="54"/>
      <c r="J508" s="54"/>
      <c r="K508" s="54"/>
      <c r="L508" s="54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  <c r="BN508" s="11"/>
      <c r="BO508" s="11"/>
      <c r="BP508" s="11"/>
      <c r="BQ508" s="11"/>
      <c r="BR508" s="11"/>
      <c r="BS508" s="11"/>
      <c r="BT508" s="11"/>
      <c r="BU508" s="11"/>
      <c r="BV508" s="11"/>
      <c r="BW508" s="11"/>
      <c r="BX508" s="11"/>
      <c r="BY508" s="11"/>
    </row>
    <row r="509" spans="1:77" ht="14.25" customHeight="1">
      <c r="A509" s="11"/>
      <c r="B509" s="11"/>
      <c r="C509" s="53"/>
      <c r="D509" s="16"/>
      <c r="E509" s="16"/>
      <c r="F509" s="16"/>
      <c r="G509" s="16"/>
      <c r="H509" s="11"/>
      <c r="I509" s="54"/>
      <c r="J509" s="54"/>
      <c r="K509" s="54"/>
      <c r="L509" s="54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  <c r="BN509" s="11"/>
      <c r="BO509" s="11"/>
      <c r="BP509" s="11"/>
      <c r="BQ509" s="11"/>
      <c r="BR509" s="11"/>
      <c r="BS509" s="11"/>
      <c r="BT509" s="11"/>
      <c r="BU509" s="11"/>
      <c r="BV509" s="11"/>
      <c r="BW509" s="11"/>
      <c r="BX509" s="11"/>
      <c r="BY509" s="11"/>
    </row>
    <row r="510" spans="1:77" ht="14.25" customHeight="1">
      <c r="A510" s="11"/>
      <c r="B510" s="11"/>
      <c r="C510" s="53"/>
      <c r="D510" s="16"/>
      <c r="E510" s="16"/>
      <c r="F510" s="16"/>
      <c r="G510" s="16"/>
      <c r="H510" s="11"/>
      <c r="I510" s="54"/>
      <c r="J510" s="54"/>
      <c r="K510" s="54"/>
      <c r="L510" s="54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  <c r="BN510" s="11"/>
      <c r="BO510" s="11"/>
      <c r="BP510" s="11"/>
      <c r="BQ510" s="11"/>
      <c r="BR510" s="11"/>
      <c r="BS510" s="11"/>
      <c r="BT510" s="11"/>
      <c r="BU510" s="11"/>
      <c r="BV510" s="11"/>
      <c r="BW510" s="11"/>
      <c r="BX510" s="11"/>
      <c r="BY510" s="11"/>
    </row>
    <row r="511" spans="1:77" ht="14.25" customHeight="1">
      <c r="A511" s="11"/>
      <c r="B511" s="11"/>
      <c r="C511" s="53"/>
      <c r="D511" s="16"/>
      <c r="E511" s="16"/>
      <c r="F511" s="16"/>
      <c r="G511" s="16"/>
      <c r="H511" s="11"/>
      <c r="I511" s="54"/>
      <c r="J511" s="54"/>
      <c r="K511" s="54"/>
      <c r="L511" s="54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  <c r="BN511" s="11"/>
      <c r="BO511" s="11"/>
      <c r="BP511" s="11"/>
      <c r="BQ511" s="11"/>
      <c r="BR511" s="11"/>
      <c r="BS511" s="11"/>
      <c r="BT511" s="11"/>
      <c r="BU511" s="11"/>
      <c r="BV511" s="11"/>
      <c r="BW511" s="11"/>
      <c r="BX511" s="11"/>
      <c r="BY511" s="11"/>
    </row>
    <row r="512" spans="1:77" ht="14.25" customHeight="1">
      <c r="A512" s="11"/>
      <c r="B512" s="11"/>
      <c r="C512" s="53"/>
      <c r="D512" s="16"/>
      <c r="E512" s="16"/>
      <c r="F512" s="16"/>
      <c r="G512" s="16"/>
      <c r="H512" s="11"/>
      <c r="I512" s="54"/>
      <c r="J512" s="54"/>
      <c r="K512" s="54"/>
      <c r="L512" s="54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  <c r="BN512" s="11"/>
      <c r="BO512" s="11"/>
      <c r="BP512" s="11"/>
      <c r="BQ512" s="11"/>
      <c r="BR512" s="11"/>
      <c r="BS512" s="11"/>
      <c r="BT512" s="11"/>
      <c r="BU512" s="11"/>
      <c r="BV512" s="11"/>
      <c r="BW512" s="11"/>
      <c r="BX512" s="11"/>
      <c r="BY512" s="11"/>
    </row>
    <row r="513" spans="1:77" ht="14.25" customHeight="1">
      <c r="A513" s="11"/>
      <c r="B513" s="11"/>
      <c r="C513" s="53"/>
      <c r="D513" s="16"/>
      <c r="E513" s="16"/>
      <c r="F513" s="16"/>
      <c r="G513" s="16"/>
      <c r="H513" s="11"/>
      <c r="I513" s="54"/>
      <c r="J513" s="54"/>
      <c r="K513" s="54"/>
      <c r="L513" s="54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  <c r="BN513" s="11"/>
      <c r="BO513" s="11"/>
      <c r="BP513" s="11"/>
      <c r="BQ513" s="11"/>
      <c r="BR513" s="11"/>
      <c r="BS513" s="11"/>
      <c r="BT513" s="11"/>
      <c r="BU513" s="11"/>
      <c r="BV513" s="11"/>
      <c r="BW513" s="11"/>
      <c r="BX513" s="11"/>
      <c r="BY513" s="11"/>
    </row>
    <row r="514" spans="1:77" ht="14.25" customHeight="1">
      <c r="A514" s="11"/>
      <c r="B514" s="11"/>
      <c r="C514" s="53"/>
      <c r="D514" s="16"/>
      <c r="E514" s="16"/>
      <c r="F514" s="16"/>
      <c r="G514" s="16"/>
      <c r="H514" s="11"/>
      <c r="I514" s="54"/>
      <c r="J514" s="54"/>
      <c r="K514" s="54"/>
      <c r="L514" s="54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</row>
    <row r="515" spans="1:77" ht="14.25" customHeight="1">
      <c r="A515" s="11"/>
      <c r="B515" s="11"/>
      <c r="C515" s="53"/>
      <c r="D515" s="16"/>
      <c r="E515" s="16"/>
      <c r="F515" s="16"/>
      <c r="G515" s="16"/>
      <c r="H515" s="11"/>
      <c r="I515" s="54"/>
      <c r="J515" s="54"/>
      <c r="K515" s="54"/>
      <c r="L515" s="54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</row>
    <row r="516" spans="1:77" ht="14.25" customHeight="1">
      <c r="A516" s="11"/>
      <c r="B516" s="11"/>
      <c r="C516" s="53"/>
      <c r="D516" s="16"/>
      <c r="E516" s="16"/>
      <c r="F516" s="16"/>
      <c r="G516" s="16"/>
      <c r="H516" s="11"/>
      <c r="I516" s="54"/>
      <c r="J516" s="54"/>
      <c r="K516" s="54"/>
      <c r="L516" s="54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</row>
    <row r="517" spans="1:77" ht="14.25" customHeight="1">
      <c r="A517" s="11"/>
      <c r="B517" s="11"/>
      <c r="C517" s="53"/>
      <c r="D517" s="16"/>
      <c r="E517" s="16"/>
      <c r="F517" s="16"/>
      <c r="G517" s="16"/>
      <c r="H517" s="11"/>
      <c r="I517" s="54"/>
      <c r="J517" s="54"/>
      <c r="K517" s="54"/>
      <c r="L517" s="54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</row>
    <row r="518" spans="1:77" ht="14.25" customHeight="1">
      <c r="A518" s="11"/>
      <c r="B518" s="11"/>
      <c r="C518" s="53"/>
      <c r="D518" s="16"/>
      <c r="E518" s="16"/>
      <c r="F518" s="16"/>
      <c r="G518" s="16"/>
      <c r="H518" s="11"/>
      <c r="I518" s="54"/>
      <c r="J518" s="54"/>
      <c r="K518" s="54"/>
      <c r="L518" s="54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</row>
    <row r="519" spans="1:77" ht="14.25" customHeight="1">
      <c r="A519" s="11"/>
      <c r="B519" s="11"/>
      <c r="C519" s="53"/>
      <c r="D519" s="16"/>
      <c r="E519" s="16"/>
      <c r="F519" s="16"/>
      <c r="G519" s="16"/>
      <c r="H519" s="11"/>
      <c r="I519" s="54"/>
      <c r="J519" s="54"/>
      <c r="K519" s="54"/>
      <c r="L519" s="54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</row>
    <row r="520" spans="1:77" ht="14.25" customHeight="1">
      <c r="A520" s="11"/>
      <c r="B520" s="11"/>
      <c r="C520" s="53"/>
      <c r="D520" s="16"/>
      <c r="E520" s="16"/>
      <c r="F520" s="16"/>
      <c r="G520" s="16"/>
      <c r="H520" s="11"/>
      <c r="I520" s="54"/>
      <c r="J520" s="54"/>
      <c r="K520" s="54"/>
      <c r="L520" s="54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</row>
    <row r="521" spans="1:77" ht="14.25" customHeight="1">
      <c r="A521" s="11"/>
      <c r="B521" s="11"/>
      <c r="C521" s="53"/>
      <c r="D521" s="16"/>
      <c r="E521" s="16"/>
      <c r="F521" s="16"/>
      <c r="G521" s="16"/>
      <c r="H521" s="11"/>
      <c r="I521" s="54"/>
      <c r="J521" s="54"/>
      <c r="K521" s="54"/>
      <c r="L521" s="54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</row>
    <row r="522" spans="1:77" ht="14.25" customHeight="1">
      <c r="A522" s="11"/>
      <c r="B522" s="11"/>
      <c r="C522" s="53"/>
      <c r="D522" s="16"/>
      <c r="E522" s="16"/>
      <c r="F522" s="16"/>
      <c r="G522" s="16"/>
      <c r="H522" s="11"/>
      <c r="I522" s="54"/>
      <c r="J522" s="54"/>
      <c r="K522" s="54"/>
      <c r="L522" s="54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</row>
    <row r="523" spans="1:77" ht="14.25" customHeight="1">
      <c r="A523" s="11"/>
      <c r="B523" s="11"/>
      <c r="C523" s="53"/>
      <c r="D523" s="16"/>
      <c r="E523" s="16"/>
      <c r="F523" s="16"/>
      <c r="G523" s="16"/>
      <c r="H523" s="11"/>
      <c r="I523" s="54"/>
      <c r="J523" s="54"/>
      <c r="K523" s="54"/>
      <c r="L523" s="54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</row>
    <row r="524" spans="1:77" ht="14.25" customHeight="1">
      <c r="A524" s="11"/>
      <c r="B524" s="11"/>
      <c r="C524" s="53"/>
      <c r="D524" s="16"/>
      <c r="E524" s="16"/>
      <c r="F524" s="16"/>
      <c r="G524" s="16"/>
      <c r="H524" s="11"/>
      <c r="I524" s="54"/>
      <c r="J524" s="54"/>
      <c r="K524" s="54"/>
      <c r="L524" s="54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</row>
    <row r="525" spans="1:77" ht="14.25" customHeight="1">
      <c r="A525" s="11"/>
      <c r="B525" s="11"/>
      <c r="C525" s="53"/>
      <c r="D525" s="16"/>
      <c r="E525" s="16"/>
      <c r="F525" s="16"/>
      <c r="G525" s="16"/>
      <c r="H525" s="11"/>
      <c r="I525" s="54"/>
      <c r="J525" s="54"/>
      <c r="K525" s="54"/>
      <c r="L525" s="54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</row>
    <row r="526" spans="1:77" ht="14.25" customHeight="1">
      <c r="A526" s="11"/>
      <c r="B526" s="11"/>
      <c r="C526" s="53"/>
      <c r="D526" s="16"/>
      <c r="E526" s="16"/>
      <c r="F526" s="16"/>
      <c r="G526" s="16"/>
      <c r="H526" s="11"/>
      <c r="I526" s="54"/>
      <c r="J526" s="54"/>
      <c r="K526" s="54"/>
      <c r="L526" s="54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</row>
    <row r="527" spans="1:77" ht="14.25" customHeight="1">
      <c r="A527" s="11"/>
      <c r="B527" s="11"/>
      <c r="C527" s="53"/>
      <c r="D527" s="16"/>
      <c r="E527" s="16"/>
      <c r="F527" s="16"/>
      <c r="G527" s="16"/>
      <c r="H527" s="11"/>
      <c r="I527" s="54"/>
      <c r="J527" s="54"/>
      <c r="K527" s="54"/>
      <c r="L527" s="54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</row>
    <row r="528" spans="1:77" ht="14.25" customHeight="1">
      <c r="A528" s="11"/>
      <c r="B528" s="11"/>
      <c r="C528" s="53"/>
      <c r="D528" s="16"/>
      <c r="E528" s="16"/>
      <c r="F528" s="16"/>
      <c r="G528" s="16"/>
      <c r="H528" s="11"/>
      <c r="I528" s="54"/>
      <c r="J528" s="54"/>
      <c r="K528" s="54"/>
      <c r="L528" s="54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</row>
    <row r="529" spans="1:77" ht="14.25" customHeight="1">
      <c r="A529" s="11"/>
      <c r="B529" s="11"/>
      <c r="C529" s="53"/>
      <c r="D529" s="16"/>
      <c r="E529" s="16"/>
      <c r="F529" s="16"/>
      <c r="G529" s="16"/>
      <c r="H529" s="11"/>
      <c r="I529" s="54"/>
      <c r="J529" s="54"/>
      <c r="K529" s="54"/>
      <c r="L529" s="54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</row>
    <row r="530" spans="1:77" ht="14.25" customHeight="1">
      <c r="A530" s="11"/>
      <c r="B530" s="11"/>
      <c r="C530" s="53"/>
      <c r="D530" s="16"/>
      <c r="E530" s="16"/>
      <c r="F530" s="16"/>
      <c r="G530" s="16"/>
      <c r="H530" s="11"/>
      <c r="I530" s="54"/>
      <c r="J530" s="54"/>
      <c r="K530" s="54"/>
      <c r="L530" s="54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</row>
    <row r="531" spans="1:77" ht="14.25" customHeight="1">
      <c r="A531" s="11"/>
      <c r="B531" s="11"/>
      <c r="C531" s="53"/>
      <c r="D531" s="16"/>
      <c r="E531" s="16"/>
      <c r="F531" s="16"/>
      <c r="G531" s="16"/>
      <c r="H531" s="11"/>
      <c r="I531" s="54"/>
      <c r="J531" s="54"/>
      <c r="K531" s="54"/>
      <c r="L531" s="54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</row>
    <row r="532" spans="1:77" ht="14.25" customHeight="1">
      <c r="A532" s="11"/>
      <c r="B532" s="11"/>
      <c r="C532" s="53"/>
      <c r="D532" s="16"/>
      <c r="E532" s="16"/>
      <c r="F532" s="16"/>
      <c r="G532" s="16"/>
      <c r="H532" s="11"/>
      <c r="I532" s="54"/>
      <c r="J532" s="54"/>
      <c r="K532" s="54"/>
      <c r="L532" s="54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</row>
    <row r="533" spans="1:77" ht="14.25" customHeight="1">
      <c r="A533" s="11"/>
      <c r="B533" s="11"/>
      <c r="C533" s="53"/>
      <c r="D533" s="16"/>
      <c r="E533" s="16"/>
      <c r="F533" s="16"/>
      <c r="G533" s="16"/>
      <c r="H533" s="11"/>
      <c r="I533" s="54"/>
      <c r="J533" s="54"/>
      <c r="K533" s="54"/>
      <c r="L533" s="54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</row>
    <row r="534" spans="1:77" ht="14.25" customHeight="1">
      <c r="A534" s="11"/>
      <c r="B534" s="11"/>
      <c r="C534" s="53"/>
      <c r="D534" s="16"/>
      <c r="E534" s="16"/>
      <c r="F534" s="16"/>
      <c r="G534" s="16"/>
      <c r="H534" s="11"/>
      <c r="I534" s="54"/>
      <c r="J534" s="54"/>
      <c r="K534" s="54"/>
      <c r="L534" s="54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  <c r="BN534" s="11"/>
      <c r="BO534" s="11"/>
      <c r="BP534" s="11"/>
      <c r="BQ534" s="11"/>
      <c r="BR534" s="11"/>
      <c r="BS534" s="11"/>
      <c r="BT534" s="11"/>
      <c r="BU534" s="11"/>
      <c r="BV534" s="11"/>
      <c r="BW534" s="11"/>
      <c r="BX534" s="11"/>
      <c r="BY534" s="11"/>
    </row>
    <row r="535" spans="1:77" ht="14.25" customHeight="1">
      <c r="A535" s="11"/>
      <c r="B535" s="11"/>
      <c r="C535" s="53"/>
      <c r="D535" s="16"/>
      <c r="E535" s="16"/>
      <c r="F535" s="16"/>
      <c r="G535" s="16"/>
      <c r="H535" s="11"/>
      <c r="I535" s="54"/>
      <c r="J535" s="54"/>
      <c r="K535" s="54"/>
      <c r="L535" s="54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  <c r="BN535" s="11"/>
      <c r="BO535" s="11"/>
      <c r="BP535" s="11"/>
      <c r="BQ535" s="11"/>
      <c r="BR535" s="11"/>
      <c r="BS535" s="11"/>
      <c r="BT535" s="11"/>
      <c r="BU535" s="11"/>
      <c r="BV535" s="11"/>
      <c r="BW535" s="11"/>
      <c r="BX535" s="11"/>
      <c r="BY535" s="11"/>
    </row>
    <row r="536" spans="1:77" ht="14.25" customHeight="1">
      <c r="A536" s="11"/>
      <c r="B536" s="11"/>
      <c r="C536" s="53"/>
      <c r="D536" s="16"/>
      <c r="E536" s="16"/>
      <c r="F536" s="16"/>
      <c r="G536" s="16"/>
      <c r="H536" s="11"/>
      <c r="I536" s="54"/>
      <c r="J536" s="54"/>
      <c r="K536" s="54"/>
      <c r="L536" s="54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  <c r="BN536" s="11"/>
      <c r="BO536" s="11"/>
      <c r="BP536" s="11"/>
      <c r="BQ536" s="11"/>
      <c r="BR536" s="11"/>
      <c r="BS536" s="11"/>
      <c r="BT536" s="11"/>
      <c r="BU536" s="11"/>
      <c r="BV536" s="11"/>
      <c r="BW536" s="11"/>
      <c r="BX536" s="11"/>
      <c r="BY536" s="11"/>
    </row>
    <row r="537" spans="1:77" ht="14.25" customHeight="1">
      <c r="A537" s="11"/>
      <c r="B537" s="11"/>
      <c r="C537" s="53"/>
      <c r="D537" s="16"/>
      <c r="E537" s="16"/>
      <c r="F537" s="16"/>
      <c r="G537" s="16"/>
      <c r="H537" s="11"/>
      <c r="I537" s="54"/>
      <c r="J537" s="54"/>
      <c r="K537" s="54"/>
      <c r="L537" s="54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  <c r="BN537" s="11"/>
      <c r="BO537" s="11"/>
      <c r="BP537" s="11"/>
      <c r="BQ537" s="11"/>
      <c r="BR537" s="11"/>
      <c r="BS537" s="11"/>
      <c r="BT537" s="11"/>
      <c r="BU537" s="11"/>
      <c r="BV537" s="11"/>
      <c r="BW537" s="11"/>
      <c r="BX537" s="11"/>
      <c r="BY537" s="11"/>
    </row>
    <row r="538" spans="1:77" ht="14.25" customHeight="1">
      <c r="A538" s="11"/>
      <c r="B538" s="11"/>
      <c r="C538" s="53"/>
      <c r="D538" s="16"/>
      <c r="E538" s="16"/>
      <c r="F538" s="16"/>
      <c r="G538" s="16"/>
      <c r="H538" s="11"/>
      <c r="I538" s="54"/>
      <c r="J538" s="54"/>
      <c r="K538" s="54"/>
      <c r="L538" s="54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  <c r="BN538" s="11"/>
      <c r="BO538" s="11"/>
      <c r="BP538" s="11"/>
      <c r="BQ538" s="11"/>
      <c r="BR538" s="11"/>
      <c r="BS538" s="11"/>
      <c r="BT538" s="11"/>
      <c r="BU538" s="11"/>
      <c r="BV538" s="11"/>
      <c r="BW538" s="11"/>
      <c r="BX538" s="11"/>
      <c r="BY538" s="11"/>
    </row>
    <row r="539" spans="1:77" ht="14.25" customHeight="1">
      <c r="A539" s="11"/>
      <c r="B539" s="11"/>
      <c r="C539" s="53"/>
      <c r="D539" s="16"/>
      <c r="E539" s="16"/>
      <c r="F539" s="16"/>
      <c r="G539" s="16"/>
      <c r="H539" s="11"/>
      <c r="I539" s="54"/>
      <c r="J539" s="54"/>
      <c r="K539" s="54"/>
      <c r="L539" s="54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  <c r="BN539" s="11"/>
      <c r="BO539" s="11"/>
      <c r="BP539" s="11"/>
      <c r="BQ539" s="11"/>
      <c r="BR539" s="11"/>
      <c r="BS539" s="11"/>
      <c r="BT539" s="11"/>
      <c r="BU539" s="11"/>
      <c r="BV539" s="11"/>
      <c r="BW539" s="11"/>
      <c r="BX539" s="11"/>
      <c r="BY539" s="11"/>
    </row>
    <row r="540" spans="1:77" ht="14.25" customHeight="1">
      <c r="A540" s="11"/>
      <c r="B540" s="11"/>
      <c r="C540" s="53"/>
      <c r="D540" s="16"/>
      <c r="E540" s="16"/>
      <c r="F540" s="16"/>
      <c r="G540" s="16"/>
      <c r="H540" s="11"/>
      <c r="I540" s="54"/>
      <c r="J540" s="54"/>
      <c r="K540" s="54"/>
      <c r="L540" s="54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  <c r="BN540" s="11"/>
      <c r="BO540" s="11"/>
      <c r="BP540" s="11"/>
      <c r="BQ540" s="11"/>
      <c r="BR540" s="11"/>
      <c r="BS540" s="11"/>
      <c r="BT540" s="11"/>
      <c r="BU540" s="11"/>
      <c r="BV540" s="11"/>
      <c r="BW540" s="11"/>
      <c r="BX540" s="11"/>
      <c r="BY540" s="11"/>
    </row>
    <row r="541" spans="1:77" ht="14.25" customHeight="1">
      <c r="A541" s="11"/>
      <c r="B541" s="11"/>
      <c r="C541" s="53"/>
      <c r="D541" s="16"/>
      <c r="E541" s="16"/>
      <c r="F541" s="16"/>
      <c r="G541" s="16"/>
      <c r="H541" s="11"/>
      <c r="I541" s="54"/>
      <c r="J541" s="54"/>
      <c r="K541" s="54"/>
      <c r="L541" s="54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  <c r="BN541" s="11"/>
      <c r="BO541" s="11"/>
      <c r="BP541" s="11"/>
      <c r="BQ541" s="11"/>
      <c r="BR541" s="11"/>
      <c r="BS541" s="11"/>
      <c r="BT541" s="11"/>
      <c r="BU541" s="11"/>
      <c r="BV541" s="11"/>
      <c r="BW541" s="11"/>
      <c r="BX541" s="11"/>
      <c r="BY541" s="11"/>
    </row>
    <row r="542" spans="1:77" ht="14.25" customHeight="1">
      <c r="A542" s="11"/>
      <c r="B542" s="11"/>
      <c r="C542" s="53"/>
      <c r="D542" s="16"/>
      <c r="E542" s="16"/>
      <c r="F542" s="16"/>
      <c r="G542" s="16"/>
      <c r="H542" s="11"/>
      <c r="I542" s="54"/>
      <c r="J542" s="54"/>
      <c r="K542" s="54"/>
      <c r="L542" s="54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  <c r="BN542" s="11"/>
      <c r="BO542" s="11"/>
      <c r="BP542" s="11"/>
      <c r="BQ542" s="11"/>
      <c r="BR542" s="11"/>
      <c r="BS542" s="11"/>
      <c r="BT542" s="11"/>
      <c r="BU542" s="11"/>
      <c r="BV542" s="11"/>
      <c r="BW542" s="11"/>
      <c r="BX542" s="11"/>
      <c r="BY542" s="11"/>
    </row>
    <row r="543" spans="1:77" ht="14.25" customHeight="1">
      <c r="A543" s="11"/>
      <c r="B543" s="11"/>
      <c r="C543" s="53"/>
      <c r="D543" s="16"/>
      <c r="E543" s="16"/>
      <c r="F543" s="16"/>
      <c r="G543" s="16"/>
      <c r="H543" s="11"/>
      <c r="I543" s="54"/>
      <c r="J543" s="54"/>
      <c r="K543" s="54"/>
      <c r="L543" s="54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  <c r="BN543" s="11"/>
      <c r="BO543" s="11"/>
      <c r="BP543" s="11"/>
      <c r="BQ543" s="11"/>
      <c r="BR543" s="11"/>
      <c r="BS543" s="11"/>
      <c r="BT543" s="11"/>
      <c r="BU543" s="11"/>
      <c r="BV543" s="11"/>
      <c r="BW543" s="11"/>
      <c r="BX543" s="11"/>
      <c r="BY543" s="11"/>
    </row>
    <row r="544" spans="1:77" ht="14.25" customHeight="1">
      <c r="A544" s="11"/>
      <c r="B544" s="11"/>
      <c r="C544" s="53"/>
      <c r="D544" s="16"/>
      <c r="E544" s="16"/>
      <c r="F544" s="16"/>
      <c r="G544" s="16"/>
      <c r="H544" s="11"/>
      <c r="I544" s="54"/>
      <c r="J544" s="54"/>
      <c r="K544" s="54"/>
      <c r="L544" s="54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  <c r="BN544" s="11"/>
      <c r="BO544" s="11"/>
      <c r="BP544" s="11"/>
      <c r="BQ544" s="11"/>
      <c r="BR544" s="11"/>
      <c r="BS544" s="11"/>
      <c r="BT544" s="11"/>
      <c r="BU544" s="11"/>
      <c r="BV544" s="11"/>
      <c r="BW544" s="11"/>
      <c r="BX544" s="11"/>
      <c r="BY544" s="11"/>
    </row>
    <row r="545" spans="1:77" ht="14.25" customHeight="1">
      <c r="A545" s="11"/>
      <c r="B545" s="11"/>
      <c r="C545" s="53"/>
      <c r="D545" s="16"/>
      <c r="E545" s="16"/>
      <c r="F545" s="16"/>
      <c r="G545" s="16"/>
      <c r="H545" s="11"/>
      <c r="I545" s="54"/>
      <c r="J545" s="54"/>
      <c r="K545" s="54"/>
      <c r="L545" s="54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  <c r="BN545" s="11"/>
      <c r="BO545" s="11"/>
      <c r="BP545" s="11"/>
      <c r="BQ545" s="11"/>
      <c r="BR545" s="11"/>
      <c r="BS545" s="11"/>
      <c r="BT545" s="11"/>
      <c r="BU545" s="11"/>
      <c r="BV545" s="11"/>
      <c r="BW545" s="11"/>
      <c r="BX545" s="11"/>
      <c r="BY545" s="11"/>
    </row>
    <row r="546" spans="1:77" ht="14.25" customHeight="1">
      <c r="A546" s="11"/>
      <c r="B546" s="11"/>
      <c r="C546" s="53"/>
      <c r="D546" s="16"/>
      <c r="E546" s="16"/>
      <c r="F546" s="16"/>
      <c r="G546" s="16"/>
      <c r="H546" s="11"/>
      <c r="I546" s="54"/>
      <c r="J546" s="54"/>
      <c r="K546" s="54"/>
      <c r="L546" s="54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  <c r="BN546" s="11"/>
      <c r="BO546" s="11"/>
      <c r="BP546" s="11"/>
      <c r="BQ546" s="11"/>
      <c r="BR546" s="11"/>
      <c r="BS546" s="11"/>
      <c r="BT546" s="11"/>
      <c r="BU546" s="11"/>
      <c r="BV546" s="11"/>
      <c r="BW546" s="11"/>
      <c r="BX546" s="11"/>
      <c r="BY546" s="11"/>
    </row>
    <row r="547" spans="1:77" ht="14.25" customHeight="1">
      <c r="A547" s="11"/>
      <c r="B547" s="11"/>
      <c r="C547" s="53"/>
      <c r="D547" s="16"/>
      <c r="E547" s="16"/>
      <c r="F547" s="16"/>
      <c r="G547" s="16"/>
      <c r="H547" s="11"/>
      <c r="I547" s="54"/>
      <c r="J547" s="54"/>
      <c r="K547" s="54"/>
      <c r="L547" s="54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  <c r="BN547" s="11"/>
      <c r="BO547" s="11"/>
      <c r="BP547" s="11"/>
      <c r="BQ547" s="11"/>
      <c r="BR547" s="11"/>
      <c r="BS547" s="11"/>
      <c r="BT547" s="11"/>
      <c r="BU547" s="11"/>
      <c r="BV547" s="11"/>
      <c r="BW547" s="11"/>
      <c r="BX547" s="11"/>
      <c r="BY547" s="11"/>
    </row>
    <row r="548" spans="1:77" ht="14.25" customHeight="1">
      <c r="A548" s="11"/>
      <c r="B548" s="11"/>
      <c r="C548" s="53"/>
      <c r="D548" s="16"/>
      <c r="E548" s="16"/>
      <c r="F548" s="16"/>
      <c r="G548" s="16"/>
      <c r="H548" s="11"/>
      <c r="I548" s="54"/>
      <c r="J548" s="54"/>
      <c r="K548" s="54"/>
      <c r="L548" s="54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  <c r="BN548" s="11"/>
      <c r="BO548" s="11"/>
      <c r="BP548" s="11"/>
      <c r="BQ548" s="11"/>
      <c r="BR548" s="11"/>
      <c r="BS548" s="11"/>
      <c r="BT548" s="11"/>
      <c r="BU548" s="11"/>
      <c r="BV548" s="11"/>
      <c r="BW548" s="11"/>
      <c r="BX548" s="11"/>
      <c r="BY548" s="11"/>
    </row>
    <row r="549" spans="1:77" ht="14.25" customHeight="1">
      <c r="A549" s="11"/>
      <c r="B549" s="11"/>
      <c r="C549" s="53"/>
      <c r="D549" s="16"/>
      <c r="E549" s="16"/>
      <c r="F549" s="16"/>
      <c r="G549" s="16"/>
      <c r="H549" s="11"/>
      <c r="I549" s="54"/>
      <c r="J549" s="54"/>
      <c r="K549" s="54"/>
      <c r="L549" s="54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  <c r="BN549" s="11"/>
      <c r="BO549" s="11"/>
      <c r="BP549" s="11"/>
      <c r="BQ549" s="11"/>
      <c r="BR549" s="11"/>
      <c r="BS549" s="11"/>
      <c r="BT549" s="11"/>
      <c r="BU549" s="11"/>
      <c r="BV549" s="11"/>
      <c r="BW549" s="11"/>
      <c r="BX549" s="11"/>
      <c r="BY549" s="11"/>
    </row>
    <row r="550" spans="1:77" ht="14.25" customHeight="1">
      <c r="A550" s="11"/>
      <c r="B550" s="11"/>
      <c r="C550" s="53"/>
      <c r="D550" s="16"/>
      <c r="E550" s="16"/>
      <c r="F550" s="16"/>
      <c r="G550" s="16"/>
      <c r="H550" s="11"/>
      <c r="I550" s="54"/>
      <c r="J550" s="54"/>
      <c r="K550" s="54"/>
      <c r="L550" s="54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  <c r="BN550" s="11"/>
      <c r="BO550" s="11"/>
      <c r="BP550" s="11"/>
      <c r="BQ550" s="11"/>
      <c r="BR550" s="11"/>
      <c r="BS550" s="11"/>
      <c r="BT550" s="11"/>
      <c r="BU550" s="11"/>
      <c r="BV550" s="11"/>
      <c r="BW550" s="11"/>
      <c r="BX550" s="11"/>
      <c r="BY550" s="11"/>
    </row>
    <row r="551" spans="1:77" ht="14.25" customHeight="1">
      <c r="A551" s="11"/>
      <c r="B551" s="11"/>
      <c r="C551" s="53"/>
      <c r="D551" s="16"/>
      <c r="E551" s="16"/>
      <c r="F551" s="16"/>
      <c r="G551" s="16"/>
      <c r="H551" s="11"/>
      <c r="I551" s="54"/>
      <c r="J551" s="54"/>
      <c r="K551" s="54"/>
      <c r="L551" s="54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  <c r="BN551" s="11"/>
      <c r="BO551" s="11"/>
      <c r="BP551" s="11"/>
      <c r="BQ551" s="11"/>
      <c r="BR551" s="11"/>
      <c r="BS551" s="11"/>
      <c r="BT551" s="11"/>
      <c r="BU551" s="11"/>
      <c r="BV551" s="11"/>
      <c r="BW551" s="11"/>
      <c r="BX551" s="11"/>
      <c r="BY551" s="11"/>
    </row>
    <row r="552" spans="1:77" ht="14.25" customHeight="1">
      <c r="A552" s="11"/>
      <c r="B552" s="11"/>
      <c r="C552" s="53"/>
      <c r="D552" s="16"/>
      <c r="E552" s="16"/>
      <c r="F552" s="16"/>
      <c r="G552" s="16"/>
      <c r="H552" s="11"/>
      <c r="I552" s="54"/>
      <c r="J552" s="54"/>
      <c r="K552" s="54"/>
      <c r="L552" s="54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  <c r="BN552" s="11"/>
      <c r="BO552" s="11"/>
      <c r="BP552" s="11"/>
      <c r="BQ552" s="11"/>
      <c r="BR552" s="11"/>
      <c r="BS552" s="11"/>
      <c r="BT552" s="11"/>
      <c r="BU552" s="11"/>
      <c r="BV552" s="11"/>
      <c r="BW552" s="11"/>
      <c r="BX552" s="11"/>
      <c r="BY552" s="11"/>
    </row>
    <row r="553" spans="1:77" ht="14.25" customHeight="1">
      <c r="A553" s="11"/>
      <c r="B553" s="11"/>
      <c r="C553" s="53"/>
      <c r="D553" s="16"/>
      <c r="E553" s="16"/>
      <c r="F553" s="16"/>
      <c r="G553" s="16"/>
      <c r="H553" s="11"/>
      <c r="I553" s="54"/>
      <c r="J553" s="54"/>
      <c r="K553" s="54"/>
      <c r="L553" s="54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  <c r="BN553" s="11"/>
      <c r="BO553" s="11"/>
      <c r="BP553" s="11"/>
      <c r="BQ553" s="11"/>
      <c r="BR553" s="11"/>
      <c r="BS553" s="11"/>
      <c r="BT553" s="11"/>
      <c r="BU553" s="11"/>
      <c r="BV553" s="11"/>
      <c r="BW553" s="11"/>
      <c r="BX553" s="11"/>
      <c r="BY553" s="11"/>
    </row>
    <row r="554" spans="1:77" ht="14.25" customHeight="1">
      <c r="A554" s="11"/>
      <c r="B554" s="11"/>
      <c r="C554" s="53"/>
      <c r="D554" s="16"/>
      <c r="E554" s="16"/>
      <c r="F554" s="16"/>
      <c r="G554" s="16"/>
      <c r="H554" s="11"/>
      <c r="I554" s="54"/>
      <c r="J554" s="54"/>
      <c r="K554" s="54"/>
      <c r="L554" s="54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  <c r="BN554" s="11"/>
      <c r="BO554" s="11"/>
      <c r="BP554" s="11"/>
      <c r="BQ554" s="11"/>
      <c r="BR554" s="11"/>
      <c r="BS554" s="11"/>
      <c r="BT554" s="11"/>
      <c r="BU554" s="11"/>
      <c r="BV554" s="11"/>
      <c r="BW554" s="11"/>
      <c r="BX554" s="11"/>
      <c r="BY554" s="11"/>
    </row>
    <row r="555" spans="1:77" ht="14.25" customHeight="1">
      <c r="A555" s="11"/>
      <c r="B555" s="11"/>
      <c r="C555" s="53"/>
      <c r="D555" s="16"/>
      <c r="E555" s="16"/>
      <c r="F555" s="16"/>
      <c r="G555" s="16"/>
      <c r="H555" s="11"/>
      <c r="I555" s="54"/>
      <c r="J555" s="54"/>
      <c r="K555" s="54"/>
      <c r="L555" s="54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  <c r="BN555" s="11"/>
      <c r="BO555" s="11"/>
      <c r="BP555" s="11"/>
      <c r="BQ555" s="11"/>
      <c r="BR555" s="11"/>
      <c r="BS555" s="11"/>
      <c r="BT555" s="11"/>
      <c r="BU555" s="11"/>
      <c r="BV555" s="11"/>
      <c r="BW555" s="11"/>
      <c r="BX555" s="11"/>
      <c r="BY555" s="11"/>
    </row>
    <row r="556" spans="1:77" ht="14.25" customHeight="1">
      <c r="A556" s="11"/>
      <c r="B556" s="11"/>
      <c r="C556" s="53"/>
      <c r="D556" s="16"/>
      <c r="E556" s="16"/>
      <c r="F556" s="16"/>
      <c r="G556" s="16"/>
      <c r="H556" s="11"/>
      <c r="I556" s="54"/>
      <c r="J556" s="54"/>
      <c r="K556" s="54"/>
      <c r="L556" s="54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  <c r="BN556" s="11"/>
      <c r="BO556" s="11"/>
      <c r="BP556" s="11"/>
      <c r="BQ556" s="11"/>
      <c r="BR556" s="11"/>
      <c r="BS556" s="11"/>
      <c r="BT556" s="11"/>
      <c r="BU556" s="11"/>
      <c r="BV556" s="11"/>
      <c r="BW556" s="11"/>
      <c r="BX556" s="11"/>
      <c r="BY556" s="11"/>
    </row>
    <row r="557" spans="1:77" ht="14.25" customHeight="1">
      <c r="A557" s="11"/>
      <c r="B557" s="11"/>
      <c r="C557" s="53"/>
      <c r="D557" s="16"/>
      <c r="E557" s="16"/>
      <c r="F557" s="16"/>
      <c r="G557" s="16"/>
      <c r="H557" s="11"/>
      <c r="I557" s="54"/>
      <c r="J557" s="54"/>
      <c r="K557" s="54"/>
      <c r="L557" s="54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  <c r="BN557" s="11"/>
      <c r="BO557" s="11"/>
      <c r="BP557" s="11"/>
      <c r="BQ557" s="11"/>
      <c r="BR557" s="11"/>
      <c r="BS557" s="11"/>
      <c r="BT557" s="11"/>
      <c r="BU557" s="11"/>
      <c r="BV557" s="11"/>
      <c r="BW557" s="11"/>
      <c r="BX557" s="11"/>
      <c r="BY557" s="11"/>
    </row>
    <row r="558" spans="1:77" ht="14.25" customHeight="1">
      <c r="A558" s="11"/>
      <c r="B558" s="11"/>
      <c r="C558" s="53"/>
      <c r="D558" s="16"/>
      <c r="E558" s="16"/>
      <c r="F558" s="16"/>
      <c r="G558" s="16"/>
      <c r="H558" s="11"/>
      <c r="I558" s="54"/>
      <c r="J558" s="54"/>
      <c r="K558" s="54"/>
      <c r="L558" s="54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  <c r="BN558" s="11"/>
      <c r="BO558" s="11"/>
      <c r="BP558" s="11"/>
      <c r="BQ558" s="11"/>
      <c r="BR558" s="11"/>
      <c r="BS558" s="11"/>
      <c r="BT558" s="11"/>
      <c r="BU558" s="11"/>
      <c r="BV558" s="11"/>
      <c r="BW558" s="11"/>
      <c r="BX558" s="11"/>
      <c r="BY558" s="11"/>
    </row>
    <row r="559" spans="1:77" ht="14.25" customHeight="1">
      <c r="A559" s="11"/>
      <c r="B559" s="11"/>
      <c r="C559" s="53"/>
      <c r="D559" s="16"/>
      <c r="E559" s="16"/>
      <c r="F559" s="16"/>
      <c r="G559" s="16"/>
      <c r="H559" s="11"/>
      <c r="I559" s="54"/>
      <c r="J559" s="54"/>
      <c r="K559" s="54"/>
      <c r="L559" s="54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  <c r="BN559" s="11"/>
      <c r="BO559" s="11"/>
      <c r="BP559" s="11"/>
      <c r="BQ559" s="11"/>
      <c r="BR559" s="11"/>
      <c r="BS559" s="11"/>
      <c r="BT559" s="11"/>
      <c r="BU559" s="11"/>
      <c r="BV559" s="11"/>
      <c r="BW559" s="11"/>
      <c r="BX559" s="11"/>
      <c r="BY559" s="11"/>
    </row>
    <row r="560" spans="1:77" ht="14.25" customHeight="1">
      <c r="A560" s="11"/>
      <c r="B560" s="11"/>
      <c r="C560" s="53"/>
      <c r="D560" s="16"/>
      <c r="E560" s="16"/>
      <c r="F560" s="16"/>
      <c r="G560" s="16"/>
      <c r="H560" s="11"/>
      <c r="I560" s="54"/>
      <c r="J560" s="54"/>
      <c r="K560" s="54"/>
      <c r="L560" s="54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  <c r="BN560" s="11"/>
      <c r="BO560" s="11"/>
      <c r="BP560" s="11"/>
      <c r="BQ560" s="11"/>
      <c r="BR560" s="11"/>
      <c r="BS560" s="11"/>
      <c r="BT560" s="11"/>
      <c r="BU560" s="11"/>
      <c r="BV560" s="11"/>
      <c r="BW560" s="11"/>
      <c r="BX560" s="11"/>
      <c r="BY560" s="11"/>
    </row>
    <row r="561" spans="1:77" ht="14.25" customHeight="1">
      <c r="A561" s="11"/>
      <c r="B561" s="11"/>
      <c r="C561" s="53"/>
      <c r="D561" s="16"/>
      <c r="E561" s="16"/>
      <c r="F561" s="16"/>
      <c r="G561" s="16"/>
      <c r="H561" s="11"/>
      <c r="I561" s="54"/>
      <c r="J561" s="54"/>
      <c r="K561" s="54"/>
      <c r="L561" s="54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  <c r="BN561" s="11"/>
      <c r="BO561" s="11"/>
      <c r="BP561" s="11"/>
      <c r="BQ561" s="11"/>
      <c r="BR561" s="11"/>
      <c r="BS561" s="11"/>
      <c r="BT561" s="11"/>
      <c r="BU561" s="11"/>
      <c r="BV561" s="11"/>
      <c r="BW561" s="11"/>
      <c r="BX561" s="11"/>
      <c r="BY561" s="11"/>
    </row>
    <row r="562" spans="1:77" ht="14.25" customHeight="1">
      <c r="A562" s="11"/>
      <c r="B562" s="11"/>
      <c r="C562" s="53"/>
      <c r="D562" s="16"/>
      <c r="E562" s="16"/>
      <c r="F562" s="16"/>
      <c r="G562" s="16"/>
      <c r="H562" s="11"/>
      <c r="I562" s="54"/>
      <c r="J562" s="54"/>
      <c r="K562" s="54"/>
      <c r="L562" s="54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  <c r="BN562" s="11"/>
      <c r="BO562" s="11"/>
      <c r="BP562" s="11"/>
      <c r="BQ562" s="11"/>
      <c r="BR562" s="11"/>
      <c r="BS562" s="11"/>
      <c r="BT562" s="11"/>
      <c r="BU562" s="11"/>
      <c r="BV562" s="11"/>
      <c r="BW562" s="11"/>
      <c r="BX562" s="11"/>
      <c r="BY562" s="11"/>
    </row>
    <row r="563" spans="1:77" ht="14.25" customHeight="1">
      <c r="A563" s="11"/>
      <c r="B563" s="11"/>
      <c r="C563" s="53"/>
      <c r="D563" s="16"/>
      <c r="E563" s="16"/>
      <c r="F563" s="16"/>
      <c r="G563" s="16"/>
      <c r="H563" s="11"/>
      <c r="I563" s="54"/>
      <c r="J563" s="54"/>
      <c r="K563" s="54"/>
      <c r="L563" s="54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  <c r="BN563" s="11"/>
      <c r="BO563" s="11"/>
      <c r="BP563" s="11"/>
      <c r="BQ563" s="11"/>
      <c r="BR563" s="11"/>
      <c r="BS563" s="11"/>
      <c r="BT563" s="11"/>
      <c r="BU563" s="11"/>
      <c r="BV563" s="11"/>
      <c r="BW563" s="11"/>
      <c r="BX563" s="11"/>
      <c r="BY563" s="11"/>
    </row>
    <row r="564" spans="1:77" ht="14.25" customHeight="1">
      <c r="A564" s="11"/>
      <c r="B564" s="11"/>
      <c r="C564" s="53"/>
      <c r="D564" s="16"/>
      <c r="E564" s="16"/>
      <c r="F564" s="16"/>
      <c r="G564" s="16"/>
      <c r="H564" s="11"/>
      <c r="I564" s="54"/>
      <c r="J564" s="54"/>
      <c r="K564" s="54"/>
      <c r="L564" s="54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  <c r="BN564" s="11"/>
      <c r="BO564" s="11"/>
      <c r="BP564" s="11"/>
      <c r="BQ564" s="11"/>
      <c r="BR564" s="11"/>
      <c r="BS564" s="11"/>
      <c r="BT564" s="11"/>
      <c r="BU564" s="11"/>
      <c r="BV564" s="11"/>
      <c r="BW564" s="11"/>
      <c r="BX564" s="11"/>
      <c r="BY564" s="11"/>
    </row>
    <row r="565" spans="1:77" ht="14.25" customHeight="1">
      <c r="A565" s="11"/>
      <c r="B565" s="11"/>
      <c r="C565" s="53"/>
      <c r="D565" s="16"/>
      <c r="E565" s="16"/>
      <c r="F565" s="16"/>
      <c r="G565" s="16"/>
      <c r="H565" s="11"/>
      <c r="I565" s="54"/>
      <c r="J565" s="54"/>
      <c r="K565" s="54"/>
      <c r="L565" s="54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  <c r="BN565" s="11"/>
      <c r="BO565" s="11"/>
      <c r="BP565" s="11"/>
      <c r="BQ565" s="11"/>
      <c r="BR565" s="11"/>
      <c r="BS565" s="11"/>
      <c r="BT565" s="11"/>
      <c r="BU565" s="11"/>
      <c r="BV565" s="11"/>
      <c r="BW565" s="11"/>
      <c r="BX565" s="11"/>
      <c r="BY565" s="11"/>
    </row>
    <row r="566" spans="1:77" ht="14.25" customHeight="1">
      <c r="A566" s="11"/>
      <c r="B566" s="11"/>
      <c r="C566" s="53"/>
      <c r="D566" s="16"/>
      <c r="E566" s="16"/>
      <c r="F566" s="16"/>
      <c r="G566" s="16"/>
      <c r="H566" s="11"/>
      <c r="I566" s="54"/>
      <c r="J566" s="54"/>
      <c r="K566" s="54"/>
      <c r="L566" s="54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  <c r="BN566" s="11"/>
      <c r="BO566" s="11"/>
      <c r="BP566" s="11"/>
      <c r="BQ566" s="11"/>
      <c r="BR566" s="11"/>
      <c r="BS566" s="11"/>
      <c r="BT566" s="11"/>
      <c r="BU566" s="11"/>
      <c r="BV566" s="11"/>
      <c r="BW566" s="11"/>
      <c r="BX566" s="11"/>
      <c r="BY566" s="11"/>
    </row>
    <row r="567" spans="1:77" ht="14.25" customHeight="1">
      <c r="A567" s="11"/>
      <c r="B567" s="11"/>
      <c r="C567" s="53"/>
      <c r="D567" s="16"/>
      <c r="E567" s="16"/>
      <c r="F567" s="16"/>
      <c r="G567" s="16"/>
      <c r="H567" s="11"/>
      <c r="I567" s="54"/>
      <c r="J567" s="54"/>
      <c r="K567" s="54"/>
      <c r="L567" s="54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  <c r="BN567" s="11"/>
      <c r="BO567" s="11"/>
      <c r="BP567" s="11"/>
      <c r="BQ567" s="11"/>
      <c r="BR567" s="11"/>
      <c r="BS567" s="11"/>
      <c r="BT567" s="11"/>
      <c r="BU567" s="11"/>
      <c r="BV567" s="11"/>
      <c r="BW567" s="11"/>
      <c r="BX567" s="11"/>
      <c r="BY567" s="11"/>
    </row>
    <row r="568" spans="1:77" ht="14.25" customHeight="1">
      <c r="A568" s="11"/>
      <c r="B568" s="11"/>
      <c r="C568" s="53"/>
      <c r="D568" s="16"/>
      <c r="E568" s="16"/>
      <c r="F568" s="16"/>
      <c r="G568" s="16"/>
      <c r="H568" s="11"/>
      <c r="I568" s="54"/>
      <c r="J568" s="54"/>
      <c r="K568" s="54"/>
      <c r="L568" s="54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  <c r="BN568" s="11"/>
      <c r="BO568" s="11"/>
      <c r="BP568" s="11"/>
      <c r="BQ568" s="11"/>
      <c r="BR568" s="11"/>
      <c r="BS568" s="11"/>
      <c r="BT568" s="11"/>
      <c r="BU568" s="11"/>
      <c r="BV568" s="11"/>
      <c r="BW568" s="11"/>
      <c r="BX568" s="11"/>
      <c r="BY568" s="11"/>
    </row>
    <row r="569" spans="1:77" ht="14.25" customHeight="1">
      <c r="A569" s="11"/>
      <c r="B569" s="11"/>
      <c r="C569" s="53"/>
      <c r="D569" s="16"/>
      <c r="E569" s="16"/>
      <c r="F569" s="16"/>
      <c r="G569" s="16"/>
      <c r="H569" s="11"/>
      <c r="I569" s="54"/>
      <c r="J569" s="54"/>
      <c r="K569" s="54"/>
      <c r="L569" s="54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  <c r="BN569" s="11"/>
      <c r="BO569" s="11"/>
      <c r="BP569" s="11"/>
      <c r="BQ569" s="11"/>
      <c r="BR569" s="11"/>
      <c r="BS569" s="11"/>
      <c r="BT569" s="11"/>
      <c r="BU569" s="11"/>
      <c r="BV569" s="11"/>
      <c r="BW569" s="11"/>
      <c r="BX569" s="11"/>
      <c r="BY569" s="11"/>
    </row>
    <row r="570" spans="1:77" ht="14.25" customHeight="1">
      <c r="A570" s="11"/>
      <c r="B570" s="11"/>
      <c r="C570" s="53"/>
      <c r="D570" s="16"/>
      <c r="E570" s="16"/>
      <c r="F570" s="16"/>
      <c r="G570" s="16"/>
      <c r="H570" s="11"/>
      <c r="I570" s="54"/>
      <c r="J570" s="54"/>
      <c r="K570" s="54"/>
      <c r="L570" s="54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  <c r="BN570" s="11"/>
      <c r="BO570" s="11"/>
      <c r="BP570" s="11"/>
      <c r="BQ570" s="11"/>
      <c r="BR570" s="11"/>
      <c r="BS570" s="11"/>
      <c r="BT570" s="11"/>
      <c r="BU570" s="11"/>
      <c r="BV570" s="11"/>
      <c r="BW570" s="11"/>
      <c r="BX570" s="11"/>
      <c r="BY570" s="11"/>
    </row>
    <row r="571" spans="1:77" ht="14.25" customHeight="1">
      <c r="A571" s="11"/>
      <c r="B571" s="11"/>
      <c r="C571" s="53"/>
      <c r="D571" s="16"/>
      <c r="E571" s="16"/>
      <c r="F571" s="16"/>
      <c r="G571" s="16"/>
      <c r="H571" s="11"/>
      <c r="I571" s="54"/>
      <c r="J571" s="54"/>
      <c r="K571" s="54"/>
      <c r="L571" s="54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  <c r="BN571" s="11"/>
      <c r="BO571" s="11"/>
      <c r="BP571" s="11"/>
      <c r="BQ571" s="11"/>
      <c r="BR571" s="11"/>
      <c r="BS571" s="11"/>
      <c r="BT571" s="11"/>
      <c r="BU571" s="11"/>
      <c r="BV571" s="11"/>
      <c r="BW571" s="11"/>
      <c r="BX571" s="11"/>
      <c r="BY571" s="11"/>
    </row>
    <row r="572" spans="1:77" ht="14.25" customHeight="1">
      <c r="A572" s="11"/>
      <c r="B572" s="11"/>
      <c r="C572" s="53"/>
      <c r="D572" s="16"/>
      <c r="E572" s="16"/>
      <c r="F572" s="16"/>
      <c r="G572" s="16"/>
      <c r="H572" s="11"/>
      <c r="I572" s="54"/>
      <c r="J572" s="54"/>
      <c r="K572" s="54"/>
      <c r="L572" s="54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  <c r="BN572" s="11"/>
      <c r="BO572" s="11"/>
      <c r="BP572" s="11"/>
      <c r="BQ572" s="11"/>
      <c r="BR572" s="11"/>
      <c r="BS572" s="11"/>
      <c r="BT572" s="11"/>
      <c r="BU572" s="11"/>
      <c r="BV572" s="11"/>
      <c r="BW572" s="11"/>
      <c r="BX572" s="11"/>
      <c r="BY572" s="11"/>
    </row>
    <row r="573" spans="1:77" ht="14.25" customHeight="1">
      <c r="A573" s="11"/>
      <c r="B573" s="11"/>
      <c r="C573" s="53"/>
      <c r="D573" s="16"/>
      <c r="E573" s="16"/>
      <c r="F573" s="16"/>
      <c r="G573" s="16"/>
      <c r="H573" s="11"/>
      <c r="I573" s="54"/>
      <c r="J573" s="54"/>
      <c r="K573" s="54"/>
      <c r="L573" s="54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</row>
    <row r="574" spans="1:77" ht="14.25" customHeight="1">
      <c r="A574" s="11"/>
      <c r="B574" s="11"/>
      <c r="C574" s="53"/>
      <c r="D574" s="16"/>
      <c r="E574" s="16"/>
      <c r="F574" s="16"/>
      <c r="G574" s="16"/>
      <c r="H574" s="11"/>
      <c r="I574" s="54"/>
      <c r="J574" s="54"/>
      <c r="K574" s="54"/>
      <c r="L574" s="54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</row>
    <row r="575" spans="1:77" ht="14.25" customHeight="1">
      <c r="A575" s="11"/>
      <c r="B575" s="11"/>
      <c r="C575" s="53"/>
      <c r="D575" s="16"/>
      <c r="E575" s="16"/>
      <c r="F575" s="16"/>
      <c r="G575" s="16"/>
      <c r="H575" s="11"/>
      <c r="I575" s="54"/>
      <c r="J575" s="54"/>
      <c r="K575" s="54"/>
      <c r="L575" s="54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</row>
    <row r="576" spans="1:77" ht="14.25" customHeight="1">
      <c r="A576" s="11"/>
      <c r="B576" s="11"/>
      <c r="C576" s="53"/>
      <c r="D576" s="16"/>
      <c r="E576" s="16"/>
      <c r="F576" s="16"/>
      <c r="G576" s="16"/>
      <c r="H576" s="11"/>
      <c r="I576" s="54"/>
      <c r="J576" s="54"/>
      <c r="K576" s="54"/>
      <c r="L576" s="54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</row>
    <row r="577" spans="1:77" ht="14.25" customHeight="1">
      <c r="A577" s="11"/>
      <c r="B577" s="11"/>
      <c r="C577" s="53"/>
      <c r="D577" s="16"/>
      <c r="E577" s="16"/>
      <c r="F577" s="16"/>
      <c r="G577" s="16"/>
      <c r="H577" s="11"/>
      <c r="I577" s="54"/>
      <c r="J577" s="54"/>
      <c r="K577" s="54"/>
      <c r="L577" s="54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</row>
    <row r="578" spans="1:77" ht="14.25" customHeight="1">
      <c r="A578" s="11"/>
      <c r="B578" s="11"/>
      <c r="C578" s="53"/>
      <c r="D578" s="16"/>
      <c r="E578" s="16"/>
      <c r="F578" s="16"/>
      <c r="G578" s="16"/>
      <c r="H578" s="11"/>
      <c r="I578" s="54"/>
      <c r="J578" s="54"/>
      <c r="K578" s="54"/>
      <c r="L578" s="54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</row>
    <row r="579" spans="1:77" ht="14.25" customHeight="1">
      <c r="A579" s="11"/>
      <c r="B579" s="11"/>
      <c r="C579" s="53"/>
      <c r="D579" s="16"/>
      <c r="E579" s="16"/>
      <c r="F579" s="16"/>
      <c r="G579" s="16"/>
      <c r="H579" s="11"/>
      <c r="I579" s="54"/>
      <c r="J579" s="54"/>
      <c r="K579" s="54"/>
      <c r="L579" s="54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</row>
    <row r="580" spans="1:77" ht="14.25" customHeight="1">
      <c r="A580" s="11"/>
      <c r="B580" s="11"/>
      <c r="C580" s="53"/>
      <c r="D580" s="16"/>
      <c r="E580" s="16"/>
      <c r="F580" s="16"/>
      <c r="G580" s="16"/>
      <c r="H580" s="11"/>
      <c r="I580" s="54"/>
      <c r="J580" s="54"/>
      <c r="K580" s="54"/>
      <c r="L580" s="54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</row>
    <row r="581" spans="1:77" ht="14.25" customHeight="1">
      <c r="A581" s="11"/>
      <c r="B581" s="11"/>
      <c r="C581" s="53"/>
      <c r="D581" s="16"/>
      <c r="E581" s="16"/>
      <c r="F581" s="16"/>
      <c r="G581" s="16"/>
      <c r="H581" s="11"/>
      <c r="I581" s="54"/>
      <c r="J581" s="54"/>
      <c r="K581" s="54"/>
      <c r="L581" s="54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</row>
    <row r="582" spans="1:77" ht="14.25" customHeight="1">
      <c r="A582" s="11"/>
      <c r="B582" s="11"/>
      <c r="C582" s="53"/>
      <c r="D582" s="16"/>
      <c r="E582" s="16"/>
      <c r="F582" s="16"/>
      <c r="G582" s="16"/>
      <c r="H582" s="11"/>
      <c r="I582" s="54"/>
      <c r="J582" s="54"/>
      <c r="K582" s="54"/>
      <c r="L582" s="54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</row>
    <row r="583" spans="1:77" ht="14.25" customHeight="1">
      <c r="A583" s="11"/>
      <c r="B583" s="11"/>
      <c r="C583" s="53"/>
      <c r="D583" s="16"/>
      <c r="E583" s="16"/>
      <c r="F583" s="16"/>
      <c r="G583" s="16"/>
      <c r="H583" s="11"/>
      <c r="I583" s="54"/>
      <c r="J583" s="54"/>
      <c r="K583" s="54"/>
      <c r="L583" s="54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</row>
    <row r="584" spans="1:77" ht="14.25" customHeight="1">
      <c r="A584" s="11"/>
      <c r="B584" s="11"/>
      <c r="C584" s="53"/>
      <c r="D584" s="16"/>
      <c r="E584" s="16"/>
      <c r="F584" s="16"/>
      <c r="G584" s="16"/>
      <c r="H584" s="11"/>
      <c r="I584" s="54"/>
      <c r="J584" s="54"/>
      <c r="K584" s="54"/>
      <c r="L584" s="54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</row>
    <row r="585" spans="1:77" ht="14.25" customHeight="1">
      <c r="A585" s="11"/>
      <c r="B585" s="11"/>
      <c r="C585" s="53"/>
      <c r="D585" s="16"/>
      <c r="E585" s="16"/>
      <c r="F585" s="16"/>
      <c r="G585" s="16"/>
      <c r="H585" s="11"/>
      <c r="I585" s="54"/>
      <c r="J585" s="54"/>
      <c r="K585" s="54"/>
      <c r="L585" s="54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</row>
    <row r="586" spans="1:77" ht="14.25" customHeight="1">
      <c r="A586" s="11"/>
      <c r="B586" s="11"/>
      <c r="C586" s="53"/>
      <c r="D586" s="16"/>
      <c r="E586" s="16"/>
      <c r="F586" s="16"/>
      <c r="G586" s="16"/>
      <c r="H586" s="11"/>
      <c r="I586" s="54"/>
      <c r="J586" s="54"/>
      <c r="K586" s="54"/>
      <c r="L586" s="54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</row>
    <row r="587" spans="1:77" ht="14.25" customHeight="1">
      <c r="A587" s="11"/>
      <c r="B587" s="11"/>
      <c r="C587" s="53"/>
      <c r="D587" s="16"/>
      <c r="E587" s="16"/>
      <c r="F587" s="16"/>
      <c r="G587" s="16"/>
      <c r="H587" s="11"/>
      <c r="I587" s="54"/>
      <c r="J587" s="54"/>
      <c r="K587" s="54"/>
      <c r="L587" s="54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</row>
    <row r="588" spans="1:77" ht="14.25" customHeight="1">
      <c r="A588" s="11"/>
      <c r="B588" s="11"/>
      <c r="C588" s="53"/>
      <c r="D588" s="16"/>
      <c r="E588" s="16"/>
      <c r="F588" s="16"/>
      <c r="G588" s="16"/>
      <c r="H588" s="11"/>
      <c r="I588" s="54"/>
      <c r="J588" s="54"/>
      <c r="K588" s="54"/>
      <c r="L588" s="54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</row>
    <row r="589" spans="1:77" ht="14.25" customHeight="1">
      <c r="A589" s="11"/>
      <c r="B589" s="11"/>
      <c r="C589" s="53"/>
      <c r="D589" s="16"/>
      <c r="E589" s="16"/>
      <c r="F589" s="16"/>
      <c r="G589" s="16"/>
      <c r="H589" s="11"/>
      <c r="I589" s="54"/>
      <c r="J589" s="54"/>
      <c r="K589" s="54"/>
      <c r="L589" s="54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</row>
    <row r="590" spans="1:77" ht="14.25" customHeight="1">
      <c r="A590" s="11"/>
      <c r="B590" s="11"/>
      <c r="C590" s="53"/>
      <c r="D590" s="16"/>
      <c r="E590" s="16"/>
      <c r="F590" s="16"/>
      <c r="G590" s="16"/>
      <c r="H590" s="11"/>
      <c r="I590" s="54"/>
      <c r="J590" s="54"/>
      <c r="K590" s="54"/>
      <c r="L590" s="54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</row>
    <row r="591" spans="1:77" ht="14.25" customHeight="1">
      <c r="A591" s="11"/>
      <c r="B591" s="11"/>
      <c r="C591" s="53"/>
      <c r="D591" s="16"/>
      <c r="E591" s="16"/>
      <c r="F591" s="16"/>
      <c r="G591" s="16"/>
      <c r="H591" s="11"/>
      <c r="I591" s="54"/>
      <c r="J591" s="54"/>
      <c r="K591" s="54"/>
      <c r="L591" s="54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</row>
    <row r="592" spans="1:77" ht="14.25" customHeight="1">
      <c r="A592" s="11"/>
      <c r="B592" s="11"/>
      <c r="C592" s="53"/>
      <c r="D592" s="16"/>
      <c r="E592" s="16"/>
      <c r="F592" s="16"/>
      <c r="G592" s="16"/>
      <c r="H592" s="11"/>
      <c r="I592" s="54"/>
      <c r="J592" s="54"/>
      <c r="K592" s="54"/>
      <c r="L592" s="54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</row>
    <row r="593" spans="1:77" ht="14.25" customHeight="1">
      <c r="A593" s="11"/>
      <c r="B593" s="11"/>
      <c r="C593" s="53"/>
      <c r="D593" s="16"/>
      <c r="E593" s="16"/>
      <c r="F593" s="16"/>
      <c r="G593" s="16"/>
      <c r="H593" s="11"/>
      <c r="I593" s="54"/>
      <c r="J593" s="54"/>
      <c r="K593" s="54"/>
      <c r="L593" s="54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  <c r="BN593" s="11"/>
      <c r="BO593" s="11"/>
      <c r="BP593" s="11"/>
      <c r="BQ593" s="11"/>
      <c r="BR593" s="11"/>
      <c r="BS593" s="11"/>
      <c r="BT593" s="11"/>
      <c r="BU593" s="11"/>
      <c r="BV593" s="11"/>
      <c r="BW593" s="11"/>
      <c r="BX593" s="11"/>
      <c r="BY593" s="11"/>
    </row>
    <row r="594" spans="1:77" ht="14.25" customHeight="1">
      <c r="A594" s="11"/>
      <c r="B594" s="11"/>
      <c r="C594" s="53"/>
      <c r="D594" s="16"/>
      <c r="E594" s="16"/>
      <c r="F594" s="16"/>
      <c r="G594" s="16"/>
      <c r="H594" s="11"/>
      <c r="I594" s="54"/>
      <c r="J594" s="54"/>
      <c r="K594" s="54"/>
      <c r="L594" s="54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  <c r="BN594" s="11"/>
      <c r="BO594" s="11"/>
      <c r="BP594" s="11"/>
      <c r="BQ594" s="11"/>
      <c r="BR594" s="11"/>
      <c r="BS594" s="11"/>
      <c r="BT594" s="11"/>
      <c r="BU594" s="11"/>
      <c r="BV594" s="11"/>
      <c r="BW594" s="11"/>
      <c r="BX594" s="11"/>
      <c r="BY594" s="11"/>
    </row>
    <row r="595" spans="1:77" ht="14.25" customHeight="1">
      <c r="A595" s="11"/>
      <c r="B595" s="11"/>
      <c r="C595" s="53"/>
      <c r="D595" s="16"/>
      <c r="E595" s="16"/>
      <c r="F595" s="16"/>
      <c r="G595" s="16"/>
      <c r="H595" s="11"/>
      <c r="I595" s="54"/>
      <c r="J595" s="54"/>
      <c r="K595" s="54"/>
      <c r="L595" s="54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  <c r="BN595" s="11"/>
      <c r="BO595" s="11"/>
      <c r="BP595" s="11"/>
      <c r="BQ595" s="11"/>
      <c r="BR595" s="11"/>
      <c r="BS595" s="11"/>
      <c r="BT595" s="11"/>
      <c r="BU595" s="11"/>
      <c r="BV595" s="11"/>
      <c r="BW595" s="11"/>
      <c r="BX595" s="11"/>
      <c r="BY595" s="11"/>
    </row>
    <row r="596" spans="1:77" ht="14.25" customHeight="1">
      <c r="A596" s="11"/>
      <c r="B596" s="11"/>
      <c r="C596" s="53"/>
      <c r="D596" s="16"/>
      <c r="E596" s="16"/>
      <c r="F596" s="16"/>
      <c r="G596" s="16"/>
      <c r="H596" s="11"/>
      <c r="I596" s="54"/>
      <c r="J596" s="54"/>
      <c r="K596" s="54"/>
      <c r="L596" s="54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</row>
    <row r="597" spans="1:77" ht="14.25" customHeight="1">
      <c r="A597" s="11"/>
      <c r="B597" s="11"/>
      <c r="C597" s="53"/>
      <c r="D597" s="16"/>
      <c r="E597" s="16"/>
      <c r="F597" s="16"/>
      <c r="G597" s="16"/>
      <c r="H597" s="11"/>
      <c r="I597" s="54"/>
      <c r="J597" s="54"/>
      <c r="K597" s="54"/>
      <c r="L597" s="54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</row>
    <row r="598" spans="1:77" ht="14.25" customHeight="1">
      <c r="A598" s="11"/>
      <c r="B598" s="11"/>
      <c r="C598" s="53"/>
      <c r="D598" s="16"/>
      <c r="E598" s="16"/>
      <c r="F598" s="16"/>
      <c r="G598" s="16"/>
      <c r="H598" s="11"/>
      <c r="I598" s="54"/>
      <c r="J598" s="54"/>
      <c r="K598" s="54"/>
      <c r="L598" s="54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</row>
    <row r="599" spans="1:77" ht="14.25" customHeight="1">
      <c r="A599" s="11"/>
      <c r="B599" s="11"/>
      <c r="C599" s="53"/>
      <c r="D599" s="16"/>
      <c r="E599" s="16"/>
      <c r="F599" s="16"/>
      <c r="G599" s="16"/>
      <c r="H599" s="11"/>
      <c r="I599" s="54"/>
      <c r="J599" s="54"/>
      <c r="K599" s="54"/>
      <c r="L599" s="54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</row>
    <row r="600" spans="1:77" ht="14.25" customHeight="1">
      <c r="A600" s="11"/>
      <c r="B600" s="11"/>
      <c r="C600" s="53"/>
      <c r="D600" s="16"/>
      <c r="E600" s="16"/>
      <c r="F600" s="16"/>
      <c r="G600" s="16"/>
      <c r="H600" s="11"/>
      <c r="I600" s="54"/>
      <c r="J600" s="54"/>
      <c r="K600" s="54"/>
      <c r="L600" s="54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</row>
    <row r="601" spans="1:77" ht="14.25" customHeight="1">
      <c r="A601" s="11"/>
      <c r="B601" s="11"/>
      <c r="C601" s="53"/>
      <c r="D601" s="16"/>
      <c r="E601" s="16"/>
      <c r="F601" s="16"/>
      <c r="G601" s="16"/>
      <c r="H601" s="11"/>
      <c r="I601" s="54"/>
      <c r="J601" s="54"/>
      <c r="K601" s="54"/>
      <c r="L601" s="54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</row>
    <row r="602" spans="1:77" ht="14.25" customHeight="1">
      <c r="A602" s="11"/>
      <c r="B602" s="11"/>
      <c r="C602" s="53"/>
      <c r="D602" s="16"/>
      <c r="E602" s="16"/>
      <c r="F602" s="16"/>
      <c r="G602" s="16"/>
      <c r="H602" s="11"/>
      <c r="I602" s="54"/>
      <c r="J602" s="54"/>
      <c r="K602" s="54"/>
      <c r="L602" s="54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</row>
    <row r="603" spans="1:77" ht="14.25" customHeight="1">
      <c r="A603" s="11"/>
      <c r="B603" s="11"/>
      <c r="C603" s="53"/>
      <c r="D603" s="16"/>
      <c r="E603" s="16"/>
      <c r="F603" s="16"/>
      <c r="G603" s="16"/>
      <c r="H603" s="11"/>
      <c r="I603" s="54"/>
      <c r="J603" s="54"/>
      <c r="K603" s="54"/>
      <c r="L603" s="54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</row>
    <row r="604" spans="1:77" ht="14.25" customHeight="1">
      <c r="A604" s="11"/>
      <c r="B604" s="11"/>
      <c r="C604" s="53"/>
      <c r="D604" s="16"/>
      <c r="E604" s="16"/>
      <c r="F604" s="16"/>
      <c r="G604" s="16"/>
      <c r="H604" s="11"/>
      <c r="I604" s="54"/>
      <c r="J604" s="54"/>
      <c r="K604" s="54"/>
      <c r="L604" s="54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</row>
    <row r="605" spans="1:77" ht="14.25" customHeight="1">
      <c r="A605" s="11"/>
      <c r="B605" s="11"/>
      <c r="C605" s="53"/>
      <c r="D605" s="16"/>
      <c r="E605" s="16"/>
      <c r="F605" s="16"/>
      <c r="G605" s="16"/>
      <c r="H605" s="11"/>
      <c r="I605" s="54"/>
      <c r="J605" s="54"/>
      <c r="K605" s="54"/>
      <c r="L605" s="54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</row>
    <row r="606" spans="1:77" ht="14.25" customHeight="1">
      <c r="A606" s="11"/>
      <c r="B606" s="11"/>
      <c r="C606" s="53"/>
      <c r="D606" s="16"/>
      <c r="E606" s="16"/>
      <c r="F606" s="16"/>
      <c r="G606" s="16"/>
      <c r="H606" s="11"/>
      <c r="I606" s="54"/>
      <c r="J606" s="54"/>
      <c r="K606" s="54"/>
      <c r="L606" s="54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</row>
    <row r="607" spans="1:77" ht="14.25" customHeight="1">
      <c r="A607" s="11"/>
      <c r="B607" s="11"/>
      <c r="C607" s="53"/>
      <c r="D607" s="16"/>
      <c r="E607" s="16"/>
      <c r="F607" s="16"/>
      <c r="G607" s="16"/>
      <c r="H607" s="11"/>
      <c r="I607" s="54"/>
      <c r="J607" s="54"/>
      <c r="K607" s="54"/>
      <c r="L607" s="54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</row>
    <row r="608" spans="1:77" ht="14.25" customHeight="1">
      <c r="A608" s="11"/>
      <c r="B608" s="11"/>
      <c r="C608" s="53"/>
      <c r="D608" s="16"/>
      <c r="E608" s="16"/>
      <c r="F608" s="16"/>
      <c r="G608" s="16"/>
      <c r="H608" s="11"/>
      <c r="I608" s="54"/>
      <c r="J608" s="54"/>
      <c r="K608" s="54"/>
      <c r="L608" s="54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</row>
    <row r="609" spans="1:77" ht="14.25" customHeight="1">
      <c r="A609" s="11"/>
      <c r="B609" s="11"/>
      <c r="C609" s="53"/>
      <c r="D609" s="16"/>
      <c r="E609" s="16"/>
      <c r="F609" s="16"/>
      <c r="G609" s="16"/>
      <c r="H609" s="11"/>
      <c r="I609" s="54"/>
      <c r="J609" s="54"/>
      <c r="K609" s="54"/>
      <c r="L609" s="54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</row>
    <row r="610" spans="1:77" ht="14.25" customHeight="1">
      <c r="A610" s="11"/>
      <c r="B610" s="11"/>
      <c r="C610" s="53"/>
      <c r="D610" s="16"/>
      <c r="E610" s="16"/>
      <c r="F610" s="16"/>
      <c r="G610" s="16"/>
      <c r="H610" s="11"/>
      <c r="I610" s="54"/>
      <c r="J610" s="54"/>
      <c r="K610" s="54"/>
      <c r="L610" s="54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</row>
    <row r="611" spans="1:77" ht="14.25" customHeight="1">
      <c r="A611" s="11"/>
      <c r="B611" s="11"/>
      <c r="C611" s="53"/>
      <c r="D611" s="16"/>
      <c r="E611" s="16"/>
      <c r="F611" s="16"/>
      <c r="G611" s="16"/>
      <c r="H611" s="11"/>
      <c r="I611" s="54"/>
      <c r="J611" s="54"/>
      <c r="K611" s="54"/>
      <c r="L611" s="54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</row>
    <row r="612" spans="1:77" ht="14.25" customHeight="1">
      <c r="A612" s="11"/>
      <c r="B612" s="11"/>
      <c r="C612" s="53"/>
      <c r="D612" s="16"/>
      <c r="E612" s="16"/>
      <c r="F612" s="16"/>
      <c r="G612" s="16"/>
      <c r="H612" s="11"/>
      <c r="I612" s="54"/>
      <c r="J612" s="54"/>
      <c r="K612" s="54"/>
      <c r="L612" s="54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</row>
    <row r="613" spans="1:77" ht="14.25" customHeight="1">
      <c r="A613" s="11"/>
      <c r="B613" s="11"/>
      <c r="C613" s="53"/>
      <c r="D613" s="16"/>
      <c r="E613" s="16"/>
      <c r="F613" s="16"/>
      <c r="G613" s="16"/>
      <c r="H613" s="11"/>
      <c r="I613" s="54"/>
      <c r="J613" s="54"/>
      <c r="K613" s="54"/>
      <c r="L613" s="54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</row>
    <row r="614" spans="1:77" ht="14.25" customHeight="1">
      <c r="A614" s="11"/>
      <c r="B614" s="11"/>
      <c r="C614" s="53"/>
      <c r="D614" s="16"/>
      <c r="E614" s="16"/>
      <c r="F614" s="16"/>
      <c r="G614" s="16"/>
      <c r="H614" s="11"/>
      <c r="I614" s="54"/>
      <c r="J614" s="54"/>
      <c r="K614" s="54"/>
      <c r="L614" s="54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</row>
    <row r="615" spans="1:77" ht="14.25" customHeight="1">
      <c r="A615" s="11"/>
      <c r="B615" s="11"/>
      <c r="C615" s="53"/>
      <c r="D615" s="16"/>
      <c r="E615" s="16"/>
      <c r="F615" s="16"/>
      <c r="G615" s="16"/>
      <c r="H615" s="11"/>
      <c r="I615" s="54"/>
      <c r="J615" s="54"/>
      <c r="K615" s="54"/>
      <c r="L615" s="54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</row>
    <row r="616" spans="1:77" ht="14.25" customHeight="1">
      <c r="A616" s="11"/>
      <c r="B616" s="11"/>
      <c r="C616" s="53"/>
      <c r="D616" s="16"/>
      <c r="E616" s="16"/>
      <c r="F616" s="16"/>
      <c r="G616" s="16"/>
      <c r="H616" s="11"/>
      <c r="I616" s="54"/>
      <c r="J616" s="54"/>
      <c r="K616" s="54"/>
      <c r="L616" s="54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  <c r="BN616" s="11"/>
      <c r="BO616" s="11"/>
      <c r="BP616" s="11"/>
      <c r="BQ616" s="11"/>
      <c r="BR616" s="11"/>
      <c r="BS616" s="11"/>
      <c r="BT616" s="11"/>
      <c r="BU616" s="11"/>
      <c r="BV616" s="11"/>
      <c r="BW616" s="11"/>
      <c r="BX616" s="11"/>
      <c r="BY616" s="11"/>
    </row>
    <row r="617" spans="1:77" ht="14.25" customHeight="1">
      <c r="A617" s="11"/>
      <c r="B617" s="11"/>
      <c r="C617" s="53"/>
      <c r="D617" s="16"/>
      <c r="E617" s="16"/>
      <c r="F617" s="16"/>
      <c r="G617" s="16"/>
      <c r="H617" s="11"/>
      <c r="I617" s="54"/>
      <c r="J617" s="54"/>
      <c r="K617" s="54"/>
      <c r="L617" s="54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  <c r="BN617" s="11"/>
      <c r="BO617" s="11"/>
      <c r="BP617" s="11"/>
      <c r="BQ617" s="11"/>
      <c r="BR617" s="11"/>
      <c r="BS617" s="11"/>
      <c r="BT617" s="11"/>
      <c r="BU617" s="11"/>
      <c r="BV617" s="11"/>
      <c r="BW617" s="11"/>
      <c r="BX617" s="11"/>
      <c r="BY617" s="11"/>
    </row>
    <row r="618" spans="1:77" ht="14.25" customHeight="1">
      <c r="A618" s="11"/>
      <c r="B618" s="11"/>
      <c r="C618" s="53"/>
      <c r="D618" s="16"/>
      <c r="E618" s="16"/>
      <c r="F618" s="16"/>
      <c r="G618" s="16"/>
      <c r="H618" s="11"/>
      <c r="I618" s="54"/>
      <c r="J618" s="54"/>
      <c r="K618" s="54"/>
      <c r="L618" s="54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  <c r="BN618" s="11"/>
      <c r="BO618" s="11"/>
      <c r="BP618" s="11"/>
      <c r="BQ618" s="11"/>
      <c r="BR618" s="11"/>
      <c r="BS618" s="11"/>
      <c r="BT618" s="11"/>
      <c r="BU618" s="11"/>
      <c r="BV618" s="11"/>
      <c r="BW618" s="11"/>
      <c r="BX618" s="11"/>
      <c r="BY618" s="11"/>
    </row>
    <row r="619" spans="1:77" ht="14.25" customHeight="1">
      <c r="A619" s="11"/>
      <c r="B619" s="11"/>
      <c r="C619" s="53"/>
      <c r="D619" s="16"/>
      <c r="E619" s="16"/>
      <c r="F619" s="16"/>
      <c r="G619" s="16"/>
      <c r="H619" s="11"/>
      <c r="I619" s="54"/>
      <c r="J619" s="54"/>
      <c r="K619" s="54"/>
      <c r="L619" s="54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  <c r="BN619" s="11"/>
      <c r="BO619" s="11"/>
      <c r="BP619" s="11"/>
      <c r="BQ619" s="11"/>
      <c r="BR619" s="11"/>
      <c r="BS619" s="11"/>
      <c r="BT619" s="11"/>
      <c r="BU619" s="11"/>
      <c r="BV619" s="11"/>
      <c r="BW619" s="11"/>
      <c r="BX619" s="11"/>
      <c r="BY619" s="11"/>
    </row>
    <row r="620" spans="1:77" ht="14.25" customHeight="1">
      <c r="A620" s="11"/>
      <c r="B620" s="11"/>
      <c r="C620" s="53"/>
      <c r="D620" s="16"/>
      <c r="E620" s="16"/>
      <c r="F620" s="16"/>
      <c r="G620" s="16"/>
      <c r="H620" s="11"/>
      <c r="I620" s="54"/>
      <c r="J620" s="54"/>
      <c r="K620" s="54"/>
      <c r="L620" s="54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  <c r="BN620" s="11"/>
      <c r="BO620" s="11"/>
      <c r="BP620" s="11"/>
      <c r="BQ620" s="11"/>
      <c r="BR620" s="11"/>
      <c r="BS620" s="11"/>
      <c r="BT620" s="11"/>
      <c r="BU620" s="11"/>
      <c r="BV620" s="11"/>
      <c r="BW620" s="11"/>
      <c r="BX620" s="11"/>
      <c r="BY620" s="11"/>
    </row>
    <row r="621" spans="1:77" ht="14.25" customHeight="1">
      <c r="A621" s="11"/>
      <c r="B621" s="11"/>
      <c r="C621" s="53"/>
      <c r="D621" s="16"/>
      <c r="E621" s="16"/>
      <c r="F621" s="16"/>
      <c r="G621" s="16"/>
      <c r="H621" s="11"/>
      <c r="I621" s="54"/>
      <c r="J621" s="54"/>
      <c r="K621" s="54"/>
      <c r="L621" s="54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</row>
    <row r="622" spans="1:77" ht="14.25" customHeight="1">
      <c r="A622" s="11"/>
      <c r="B622" s="11"/>
      <c r="C622" s="53"/>
      <c r="D622" s="16"/>
      <c r="E622" s="16"/>
      <c r="F622" s="16"/>
      <c r="G622" s="16"/>
      <c r="H622" s="11"/>
      <c r="I622" s="54"/>
      <c r="J622" s="54"/>
      <c r="K622" s="54"/>
      <c r="L622" s="54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</row>
    <row r="623" spans="1:77" ht="14.25" customHeight="1">
      <c r="A623" s="11"/>
      <c r="B623" s="11"/>
      <c r="C623" s="53"/>
      <c r="D623" s="16"/>
      <c r="E623" s="16"/>
      <c r="F623" s="16"/>
      <c r="G623" s="16"/>
      <c r="H623" s="11"/>
      <c r="I623" s="54"/>
      <c r="J623" s="54"/>
      <c r="K623" s="54"/>
      <c r="L623" s="54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</row>
    <row r="624" spans="1:77" ht="14.25" customHeight="1">
      <c r="A624" s="11"/>
      <c r="B624" s="11"/>
      <c r="C624" s="53"/>
      <c r="D624" s="16"/>
      <c r="E624" s="16"/>
      <c r="F624" s="16"/>
      <c r="G624" s="16"/>
      <c r="H624" s="11"/>
      <c r="I624" s="54"/>
      <c r="J624" s="54"/>
      <c r="K624" s="54"/>
      <c r="L624" s="54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</row>
    <row r="625" spans="1:77" ht="14.25" customHeight="1">
      <c r="A625" s="11"/>
      <c r="B625" s="11"/>
      <c r="C625" s="53"/>
      <c r="D625" s="16"/>
      <c r="E625" s="16"/>
      <c r="F625" s="16"/>
      <c r="G625" s="16"/>
      <c r="H625" s="11"/>
      <c r="I625" s="54"/>
      <c r="J625" s="54"/>
      <c r="K625" s="54"/>
      <c r="L625" s="54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</row>
    <row r="626" spans="1:77" ht="14.25" customHeight="1">
      <c r="A626" s="11"/>
      <c r="B626" s="11"/>
      <c r="C626" s="53"/>
      <c r="D626" s="16"/>
      <c r="E626" s="16"/>
      <c r="F626" s="16"/>
      <c r="G626" s="16"/>
      <c r="H626" s="11"/>
      <c r="I626" s="54"/>
      <c r="J626" s="54"/>
      <c r="K626" s="54"/>
      <c r="L626" s="54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</row>
    <row r="627" spans="1:77" ht="14.25" customHeight="1">
      <c r="A627" s="11"/>
      <c r="B627" s="11"/>
      <c r="C627" s="53"/>
      <c r="D627" s="16"/>
      <c r="E627" s="16"/>
      <c r="F627" s="16"/>
      <c r="G627" s="16"/>
      <c r="H627" s="11"/>
      <c r="I627" s="54"/>
      <c r="J627" s="54"/>
      <c r="K627" s="54"/>
      <c r="L627" s="54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</row>
    <row r="628" spans="1:77" ht="14.25" customHeight="1">
      <c r="A628" s="11"/>
      <c r="B628" s="11"/>
      <c r="C628" s="53"/>
      <c r="D628" s="16"/>
      <c r="E628" s="16"/>
      <c r="F628" s="16"/>
      <c r="G628" s="16"/>
      <c r="H628" s="11"/>
      <c r="I628" s="54"/>
      <c r="J628" s="54"/>
      <c r="K628" s="54"/>
      <c r="L628" s="54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</row>
    <row r="629" spans="1:77" ht="14.25" customHeight="1">
      <c r="A629" s="11"/>
      <c r="B629" s="11"/>
      <c r="C629" s="53"/>
      <c r="D629" s="16"/>
      <c r="E629" s="16"/>
      <c r="F629" s="16"/>
      <c r="G629" s="16"/>
      <c r="H629" s="11"/>
      <c r="I629" s="54"/>
      <c r="J629" s="54"/>
      <c r="K629" s="54"/>
      <c r="L629" s="54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</row>
    <row r="630" spans="1:77" ht="14.25" customHeight="1">
      <c r="A630" s="11"/>
      <c r="B630" s="11"/>
      <c r="C630" s="53"/>
      <c r="D630" s="16"/>
      <c r="E630" s="16"/>
      <c r="F630" s="16"/>
      <c r="G630" s="16"/>
      <c r="H630" s="11"/>
      <c r="I630" s="54"/>
      <c r="J630" s="54"/>
      <c r="K630" s="54"/>
      <c r="L630" s="54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</row>
    <row r="631" spans="1:77" ht="14.25" customHeight="1">
      <c r="A631" s="11"/>
      <c r="B631" s="11"/>
      <c r="C631" s="53"/>
      <c r="D631" s="16"/>
      <c r="E631" s="16"/>
      <c r="F631" s="16"/>
      <c r="G631" s="16"/>
      <c r="H631" s="11"/>
      <c r="I631" s="54"/>
      <c r="J631" s="54"/>
      <c r="K631" s="54"/>
      <c r="L631" s="54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</row>
    <row r="632" spans="1:77" ht="14.25" customHeight="1">
      <c r="A632" s="11"/>
      <c r="B632" s="11"/>
      <c r="C632" s="53"/>
      <c r="D632" s="16"/>
      <c r="E632" s="16"/>
      <c r="F632" s="16"/>
      <c r="G632" s="16"/>
      <c r="H632" s="11"/>
      <c r="I632" s="54"/>
      <c r="J632" s="54"/>
      <c r="K632" s="54"/>
      <c r="L632" s="54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</row>
    <row r="633" spans="1:77" ht="14.25" customHeight="1">
      <c r="A633" s="11"/>
      <c r="B633" s="11"/>
      <c r="C633" s="53"/>
      <c r="D633" s="16"/>
      <c r="E633" s="16"/>
      <c r="F633" s="16"/>
      <c r="G633" s="16"/>
      <c r="H633" s="11"/>
      <c r="I633" s="54"/>
      <c r="J633" s="54"/>
      <c r="K633" s="54"/>
      <c r="L633" s="54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</row>
    <row r="634" spans="1:77" ht="14.25" customHeight="1">
      <c r="A634" s="11"/>
      <c r="B634" s="11"/>
      <c r="C634" s="53"/>
      <c r="D634" s="16"/>
      <c r="E634" s="16"/>
      <c r="F634" s="16"/>
      <c r="G634" s="16"/>
      <c r="H634" s="11"/>
      <c r="I634" s="54"/>
      <c r="J634" s="54"/>
      <c r="K634" s="54"/>
      <c r="L634" s="54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</row>
    <row r="635" spans="1:77" ht="14.25" customHeight="1">
      <c r="A635" s="11"/>
      <c r="B635" s="11"/>
      <c r="C635" s="53"/>
      <c r="D635" s="16"/>
      <c r="E635" s="16"/>
      <c r="F635" s="16"/>
      <c r="G635" s="16"/>
      <c r="H635" s="11"/>
      <c r="I635" s="54"/>
      <c r="J635" s="54"/>
      <c r="K635" s="54"/>
      <c r="L635" s="54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</row>
    <row r="636" spans="1:77" ht="14.25" customHeight="1">
      <c r="A636" s="11"/>
      <c r="B636" s="11"/>
      <c r="C636" s="53"/>
      <c r="D636" s="16"/>
      <c r="E636" s="16"/>
      <c r="F636" s="16"/>
      <c r="G636" s="16"/>
      <c r="H636" s="11"/>
      <c r="I636" s="54"/>
      <c r="J636" s="54"/>
      <c r="K636" s="54"/>
      <c r="L636" s="54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</row>
    <row r="637" spans="1:77" ht="14.25" customHeight="1">
      <c r="A637" s="11"/>
      <c r="B637" s="11"/>
      <c r="C637" s="53"/>
      <c r="D637" s="16"/>
      <c r="E637" s="16"/>
      <c r="F637" s="16"/>
      <c r="G637" s="16"/>
      <c r="H637" s="11"/>
      <c r="I637" s="54"/>
      <c r="J637" s="54"/>
      <c r="K637" s="54"/>
      <c r="L637" s="54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</row>
    <row r="638" spans="1:77" ht="14.25" customHeight="1">
      <c r="A638" s="11"/>
      <c r="B638" s="11"/>
      <c r="C638" s="53"/>
      <c r="D638" s="16"/>
      <c r="E638" s="16"/>
      <c r="F638" s="16"/>
      <c r="G638" s="16"/>
      <c r="H638" s="11"/>
      <c r="I638" s="54"/>
      <c r="J638" s="54"/>
      <c r="K638" s="54"/>
      <c r="L638" s="54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</row>
    <row r="639" spans="1:77" ht="14.25" customHeight="1">
      <c r="A639" s="11"/>
      <c r="B639" s="11"/>
      <c r="C639" s="53"/>
      <c r="D639" s="16"/>
      <c r="E639" s="16"/>
      <c r="F639" s="16"/>
      <c r="G639" s="16"/>
      <c r="H639" s="11"/>
      <c r="I639" s="54"/>
      <c r="J639" s="54"/>
      <c r="K639" s="54"/>
      <c r="L639" s="54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</row>
    <row r="640" spans="1:77" ht="14.25" customHeight="1">
      <c r="A640" s="11"/>
      <c r="B640" s="11"/>
      <c r="C640" s="53"/>
      <c r="D640" s="16"/>
      <c r="E640" s="16"/>
      <c r="F640" s="16"/>
      <c r="G640" s="16"/>
      <c r="H640" s="11"/>
      <c r="I640" s="54"/>
      <c r="J640" s="54"/>
      <c r="K640" s="54"/>
      <c r="L640" s="54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</row>
    <row r="641" spans="1:77" ht="14.25" customHeight="1">
      <c r="A641" s="11"/>
      <c r="B641" s="11"/>
      <c r="C641" s="53"/>
      <c r="D641" s="16"/>
      <c r="E641" s="16"/>
      <c r="F641" s="16"/>
      <c r="G641" s="16"/>
      <c r="H641" s="11"/>
      <c r="I641" s="54"/>
      <c r="J641" s="54"/>
      <c r="K641" s="54"/>
      <c r="L641" s="54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  <c r="BN641" s="11"/>
      <c r="BO641" s="11"/>
      <c r="BP641" s="11"/>
      <c r="BQ641" s="11"/>
      <c r="BR641" s="11"/>
      <c r="BS641" s="11"/>
      <c r="BT641" s="11"/>
      <c r="BU641" s="11"/>
      <c r="BV641" s="11"/>
      <c r="BW641" s="11"/>
      <c r="BX641" s="11"/>
      <c r="BY641" s="11"/>
    </row>
    <row r="642" spans="1:77" ht="14.25" customHeight="1">
      <c r="A642" s="11"/>
      <c r="B642" s="11"/>
      <c r="C642" s="53"/>
      <c r="D642" s="16"/>
      <c r="E642" s="16"/>
      <c r="F642" s="16"/>
      <c r="G642" s="16"/>
      <c r="H642" s="11"/>
      <c r="I642" s="54"/>
      <c r="J642" s="54"/>
      <c r="K642" s="54"/>
      <c r="L642" s="54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  <c r="BN642" s="11"/>
      <c r="BO642" s="11"/>
      <c r="BP642" s="11"/>
      <c r="BQ642" s="11"/>
      <c r="BR642" s="11"/>
      <c r="BS642" s="11"/>
      <c r="BT642" s="11"/>
      <c r="BU642" s="11"/>
      <c r="BV642" s="11"/>
      <c r="BW642" s="11"/>
      <c r="BX642" s="11"/>
      <c r="BY642" s="11"/>
    </row>
    <row r="643" spans="1:77" ht="14.25" customHeight="1">
      <c r="A643" s="11"/>
      <c r="B643" s="11"/>
      <c r="C643" s="53"/>
      <c r="D643" s="16"/>
      <c r="E643" s="16"/>
      <c r="F643" s="16"/>
      <c r="G643" s="16"/>
      <c r="H643" s="11"/>
      <c r="I643" s="54"/>
      <c r="J643" s="54"/>
      <c r="K643" s="54"/>
      <c r="L643" s="54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  <c r="BN643" s="11"/>
      <c r="BO643" s="11"/>
      <c r="BP643" s="11"/>
      <c r="BQ643" s="11"/>
      <c r="BR643" s="11"/>
      <c r="BS643" s="11"/>
      <c r="BT643" s="11"/>
      <c r="BU643" s="11"/>
      <c r="BV643" s="11"/>
      <c r="BW643" s="11"/>
      <c r="BX643" s="11"/>
      <c r="BY643" s="11"/>
    </row>
    <row r="644" spans="1:77" ht="14.25" customHeight="1">
      <c r="A644" s="11"/>
      <c r="B644" s="11"/>
      <c r="C644" s="53"/>
      <c r="D644" s="16"/>
      <c r="E644" s="16"/>
      <c r="F644" s="16"/>
      <c r="G644" s="16"/>
      <c r="H644" s="11"/>
      <c r="I644" s="54"/>
      <c r="J644" s="54"/>
      <c r="K644" s="54"/>
      <c r="L644" s="54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  <c r="BN644" s="11"/>
      <c r="BO644" s="11"/>
      <c r="BP644" s="11"/>
      <c r="BQ644" s="11"/>
      <c r="BR644" s="11"/>
      <c r="BS644" s="11"/>
      <c r="BT644" s="11"/>
      <c r="BU644" s="11"/>
      <c r="BV644" s="11"/>
      <c r="BW644" s="11"/>
      <c r="BX644" s="11"/>
      <c r="BY644" s="11"/>
    </row>
    <row r="645" spans="1:77" ht="14.25" customHeight="1">
      <c r="A645" s="11"/>
      <c r="B645" s="11"/>
      <c r="C645" s="53"/>
      <c r="D645" s="16"/>
      <c r="E645" s="16"/>
      <c r="F645" s="16"/>
      <c r="G645" s="16"/>
      <c r="H645" s="11"/>
      <c r="I645" s="54"/>
      <c r="J645" s="54"/>
      <c r="K645" s="54"/>
      <c r="L645" s="54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  <c r="BN645" s="11"/>
      <c r="BO645" s="11"/>
      <c r="BP645" s="11"/>
      <c r="BQ645" s="11"/>
      <c r="BR645" s="11"/>
      <c r="BS645" s="11"/>
      <c r="BT645" s="11"/>
      <c r="BU645" s="11"/>
      <c r="BV645" s="11"/>
      <c r="BW645" s="11"/>
      <c r="BX645" s="11"/>
      <c r="BY645" s="11"/>
    </row>
    <row r="646" spans="1:77" ht="14.25" customHeight="1">
      <c r="A646" s="11"/>
      <c r="B646" s="11"/>
      <c r="C646" s="53"/>
      <c r="D646" s="16"/>
      <c r="E646" s="16"/>
      <c r="F646" s="16"/>
      <c r="G646" s="16"/>
      <c r="H646" s="11"/>
      <c r="I646" s="54"/>
      <c r="J646" s="54"/>
      <c r="K646" s="54"/>
      <c r="L646" s="54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  <c r="BN646" s="11"/>
      <c r="BO646" s="11"/>
      <c r="BP646" s="11"/>
      <c r="BQ646" s="11"/>
      <c r="BR646" s="11"/>
      <c r="BS646" s="11"/>
      <c r="BT646" s="11"/>
      <c r="BU646" s="11"/>
      <c r="BV646" s="11"/>
      <c r="BW646" s="11"/>
      <c r="BX646" s="11"/>
      <c r="BY646" s="11"/>
    </row>
    <row r="647" spans="1:77" ht="14.25" customHeight="1">
      <c r="A647" s="11"/>
      <c r="B647" s="11"/>
      <c r="C647" s="53"/>
      <c r="D647" s="16"/>
      <c r="E647" s="16"/>
      <c r="F647" s="16"/>
      <c r="G647" s="16"/>
      <c r="H647" s="11"/>
      <c r="I647" s="54"/>
      <c r="J647" s="54"/>
      <c r="K647" s="54"/>
      <c r="L647" s="54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  <c r="BN647" s="11"/>
      <c r="BO647" s="11"/>
      <c r="BP647" s="11"/>
      <c r="BQ647" s="11"/>
      <c r="BR647" s="11"/>
      <c r="BS647" s="11"/>
      <c r="BT647" s="11"/>
      <c r="BU647" s="11"/>
      <c r="BV647" s="11"/>
      <c r="BW647" s="11"/>
      <c r="BX647" s="11"/>
      <c r="BY647" s="11"/>
    </row>
    <row r="648" spans="1:77" ht="14.25" customHeight="1">
      <c r="A648" s="11"/>
      <c r="B648" s="11"/>
      <c r="C648" s="53"/>
      <c r="D648" s="16"/>
      <c r="E648" s="16"/>
      <c r="F648" s="16"/>
      <c r="G648" s="16"/>
      <c r="H648" s="11"/>
      <c r="I648" s="54"/>
      <c r="J648" s="54"/>
      <c r="K648" s="54"/>
      <c r="L648" s="54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  <c r="BN648" s="11"/>
      <c r="BO648" s="11"/>
      <c r="BP648" s="11"/>
      <c r="BQ648" s="11"/>
      <c r="BR648" s="11"/>
      <c r="BS648" s="11"/>
      <c r="BT648" s="11"/>
      <c r="BU648" s="11"/>
      <c r="BV648" s="11"/>
      <c r="BW648" s="11"/>
      <c r="BX648" s="11"/>
      <c r="BY648" s="11"/>
    </row>
    <row r="649" spans="1:77" ht="14.25" customHeight="1">
      <c r="A649" s="11"/>
      <c r="B649" s="11"/>
      <c r="C649" s="53"/>
      <c r="D649" s="16"/>
      <c r="E649" s="16"/>
      <c r="F649" s="16"/>
      <c r="G649" s="16"/>
      <c r="H649" s="11"/>
      <c r="I649" s="54"/>
      <c r="J649" s="54"/>
      <c r="K649" s="54"/>
      <c r="L649" s="54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  <c r="BN649" s="11"/>
      <c r="BO649" s="11"/>
      <c r="BP649" s="11"/>
      <c r="BQ649" s="11"/>
      <c r="BR649" s="11"/>
      <c r="BS649" s="11"/>
      <c r="BT649" s="11"/>
      <c r="BU649" s="11"/>
      <c r="BV649" s="11"/>
      <c r="BW649" s="11"/>
      <c r="BX649" s="11"/>
      <c r="BY649" s="11"/>
    </row>
    <row r="650" spans="1:77" ht="14.25" customHeight="1">
      <c r="A650" s="11"/>
      <c r="B650" s="11"/>
      <c r="C650" s="53"/>
      <c r="D650" s="16"/>
      <c r="E650" s="16"/>
      <c r="F650" s="16"/>
      <c r="G650" s="16"/>
      <c r="H650" s="11"/>
      <c r="I650" s="54"/>
      <c r="J650" s="54"/>
      <c r="K650" s="54"/>
      <c r="L650" s="54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  <c r="BN650" s="11"/>
      <c r="BO650" s="11"/>
      <c r="BP650" s="11"/>
      <c r="BQ650" s="11"/>
      <c r="BR650" s="11"/>
      <c r="BS650" s="11"/>
      <c r="BT650" s="11"/>
      <c r="BU650" s="11"/>
      <c r="BV650" s="11"/>
      <c r="BW650" s="11"/>
      <c r="BX650" s="11"/>
      <c r="BY650" s="11"/>
    </row>
    <row r="651" spans="1:77" ht="14.25" customHeight="1">
      <c r="A651" s="11"/>
      <c r="B651" s="11"/>
      <c r="C651" s="53"/>
      <c r="D651" s="16"/>
      <c r="E651" s="16"/>
      <c r="F651" s="16"/>
      <c r="G651" s="16"/>
      <c r="H651" s="11"/>
      <c r="I651" s="54"/>
      <c r="J651" s="54"/>
      <c r="K651" s="54"/>
      <c r="L651" s="54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  <c r="BN651" s="11"/>
      <c r="BO651" s="11"/>
      <c r="BP651" s="11"/>
      <c r="BQ651" s="11"/>
      <c r="BR651" s="11"/>
      <c r="BS651" s="11"/>
      <c r="BT651" s="11"/>
      <c r="BU651" s="11"/>
      <c r="BV651" s="11"/>
      <c r="BW651" s="11"/>
      <c r="BX651" s="11"/>
      <c r="BY651" s="11"/>
    </row>
    <row r="652" spans="1:77" ht="14.25" customHeight="1">
      <c r="A652" s="11"/>
      <c r="B652" s="11"/>
      <c r="C652" s="53"/>
      <c r="D652" s="16"/>
      <c r="E652" s="16"/>
      <c r="F652" s="16"/>
      <c r="G652" s="16"/>
      <c r="H652" s="11"/>
      <c r="I652" s="54"/>
      <c r="J652" s="54"/>
      <c r="K652" s="54"/>
      <c r="L652" s="54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  <c r="BN652" s="11"/>
      <c r="BO652" s="11"/>
      <c r="BP652" s="11"/>
      <c r="BQ652" s="11"/>
      <c r="BR652" s="11"/>
      <c r="BS652" s="11"/>
      <c r="BT652" s="11"/>
      <c r="BU652" s="11"/>
      <c r="BV652" s="11"/>
      <c r="BW652" s="11"/>
      <c r="BX652" s="11"/>
      <c r="BY652" s="11"/>
    </row>
    <row r="653" spans="1:77" ht="14.25" customHeight="1">
      <c r="A653" s="11"/>
      <c r="B653" s="11"/>
      <c r="C653" s="53"/>
      <c r="D653" s="16"/>
      <c r="E653" s="16"/>
      <c r="F653" s="16"/>
      <c r="G653" s="16"/>
      <c r="H653" s="11"/>
      <c r="I653" s="54"/>
      <c r="J653" s="54"/>
      <c r="K653" s="54"/>
      <c r="L653" s="54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  <c r="BN653" s="11"/>
      <c r="BO653" s="11"/>
      <c r="BP653" s="11"/>
      <c r="BQ653" s="11"/>
      <c r="BR653" s="11"/>
      <c r="BS653" s="11"/>
      <c r="BT653" s="11"/>
      <c r="BU653" s="11"/>
      <c r="BV653" s="11"/>
      <c r="BW653" s="11"/>
      <c r="BX653" s="11"/>
      <c r="BY653" s="11"/>
    </row>
    <row r="654" spans="1:77" ht="14.25" customHeight="1">
      <c r="A654" s="11"/>
      <c r="B654" s="11"/>
      <c r="C654" s="53"/>
      <c r="D654" s="16"/>
      <c r="E654" s="16"/>
      <c r="F654" s="16"/>
      <c r="G654" s="16"/>
      <c r="H654" s="11"/>
      <c r="I654" s="54"/>
      <c r="J654" s="54"/>
      <c r="K654" s="54"/>
      <c r="L654" s="54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  <c r="BN654" s="11"/>
      <c r="BO654" s="11"/>
      <c r="BP654" s="11"/>
      <c r="BQ654" s="11"/>
      <c r="BR654" s="11"/>
      <c r="BS654" s="11"/>
      <c r="BT654" s="11"/>
      <c r="BU654" s="11"/>
      <c r="BV654" s="11"/>
      <c r="BW654" s="11"/>
      <c r="BX654" s="11"/>
      <c r="BY654" s="11"/>
    </row>
    <row r="655" spans="1:77" ht="14.25" customHeight="1">
      <c r="A655" s="11"/>
      <c r="B655" s="11"/>
      <c r="C655" s="53"/>
      <c r="D655" s="16"/>
      <c r="E655" s="16"/>
      <c r="F655" s="16"/>
      <c r="G655" s="16"/>
      <c r="H655" s="11"/>
      <c r="I655" s="54"/>
      <c r="J655" s="54"/>
      <c r="K655" s="54"/>
      <c r="L655" s="54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  <c r="BN655" s="11"/>
      <c r="BO655" s="11"/>
      <c r="BP655" s="11"/>
      <c r="BQ655" s="11"/>
      <c r="BR655" s="11"/>
      <c r="BS655" s="11"/>
      <c r="BT655" s="11"/>
      <c r="BU655" s="11"/>
      <c r="BV655" s="11"/>
      <c r="BW655" s="11"/>
      <c r="BX655" s="11"/>
      <c r="BY655" s="11"/>
    </row>
    <row r="656" spans="1:77" ht="14.25" customHeight="1">
      <c r="A656" s="11"/>
      <c r="B656" s="11"/>
      <c r="C656" s="53"/>
      <c r="D656" s="16"/>
      <c r="E656" s="16"/>
      <c r="F656" s="16"/>
      <c r="G656" s="16"/>
      <c r="H656" s="11"/>
      <c r="I656" s="54"/>
      <c r="J656" s="54"/>
      <c r="K656" s="54"/>
      <c r="L656" s="54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  <c r="BN656" s="11"/>
      <c r="BO656" s="11"/>
      <c r="BP656" s="11"/>
      <c r="BQ656" s="11"/>
      <c r="BR656" s="11"/>
      <c r="BS656" s="11"/>
      <c r="BT656" s="11"/>
      <c r="BU656" s="11"/>
      <c r="BV656" s="11"/>
      <c r="BW656" s="11"/>
      <c r="BX656" s="11"/>
      <c r="BY656" s="11"/>
    </row>
    <row r="657" spans="1:77" ht="14.25" customHeight="1">
      <c r="A657" s="11"/>
      <c r="B657" s="11"/>
      <c r="C657" s="53"/>
      <c r="D657" s="16"/>
      <c r="E657" s="16"/>
      <c r="F657" s="16"/>
      <c r="G657" s="16"/>
      <c r="H657" s="11"/>
      <c r="I657" s="54"/>
      <c r="J657" s="54"/>
      <c r="K657" s="54"/>
      <c r="L657" s="54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  <c r="BN657" s="11"/>
      <c r="BO657" s="11"/>
      <c r="BP657" s="11"/>
      <c r="BQ657" s="11"/>
      <c r="BR657" s="11"/>
      <c r="BS657" s="11"/>
      <c r="BT657" s="11"/>
      <c r="BU657" s="11"/>
      <c r="BV657" s="11"/>
      <c r="BW657" s="11"/>
      <c r="BX657" s="11"/>
      <c r="BY657" s="11"/>
    </row>
    <row r="658" spans="1:77" ht="14.25" customHeight="1">
      <c r="A658" s="11"/>
      <c r="B658" s="11"/>
      <c r="C658" s="53"/>
      <c r="D658" s="16"/>
      <c r="E658" s="16"/>
      <c r="F658" s="16"/>
      <c r="G658" s="16"/>
      <c r="H658" s="11"/>
      <c r="I658" s="54"/>
      <c r="J658" s="54"/>
      <c r="K658" s="54"/>
      <c r="L658" s="54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  <c r="BN658" s="11"/>
      <c r="BO658" s="11"/>
      <c r="BP658" s="11"/>
      <c r="BQ658" s="11"/>
      <c r="BR658" s="11"/>
      <c r="BS658" s="11"/>
      <c r="BT658" s="11"/>
      <c r="BU658" s="11"/>
      <c r="BV658" s="11"/>
      <c r="BW658" s="11"/>
      <c r="BX658" s="11"/>
      <c r="BY658" s="11"/>
    </row>
    <row r="659" spans="1:77" ht="14.25" customHeight="1">
      <c r="A659" s="11"/>
      <c r="B659" s="11"/>
      <c r="C659" s="53"/>
      <c r="D659" s="16"/>
      <c r="E659" s="16"/>
      <c r="F659" s="16"/>
      <c r="G659" s="16"/>
      <c r="H659" s="11"/>
      <c r="I659" s="54"/>
      <c r="J659" s="54"/>
      <c r="K659" s="54"/>
      <c r="L659" s="54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  <c r="BN659" s="11"/>
      <c r="BO659" s="11"/>
      <c r="BP659" s="11"/>
      <c r="BQ659" s="11"/>
      <c r="BR659" s="11"/>
      <c r="BS659" s="11"/>
      <c r="BT659" s="11"/>
      <c r="BU659" s="11"/>
      <c r="BV659" s="11"/>
      <c r="BW659" s="11"/>
      <c r="BX659" s="11"/>
      <c r="BY659" s="11"/>
    </row>
    <row r="660" spans="1:77" ht="14.25" customHeight="1">
      <c r="A660" s="11"/>
      <c r="B660" s="11"/>
      <c r="C660" s="53"/>
      <c r="D660" s="16"/>
      <c r="E660" s="16"/>
      <c r="F660" s="16"/>
      <c r="G660" s="16"/>
      <c r="H660" s="11"/>
      <c r="I660" s="54"/>
      <c r="J660" s="54"/>
      <c r="K660" s="54"/>
      <c r="L660" s="54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  <c r="BN660" s="11"/>
      <c r="BO660" s="11"/>
      <c r="BP660" s="11"/>
      <c r="BQ660" s="11"/>
      <c r="BR660" s="11"/>
      <c r="BS660" s="11"/>
      <c r="BT660" s="11"/>
      <c r="BU660" s="11"/>
      <c r="BV660" s="11"/>
      <c r="BW660" s="11"/>
      <c r="BX660" s="11"/>
      <c r="BY660" s="11"/>
    </row>
    <row r="661" spans="1:77" ht="14.25" customHeight="1">
      <c r="A661" s="11"/>
      <c r="B661" s="11"/>
      <c r="C661" s="53"/>
      <c r="D661" s="16"/>
      <c r="E661" s="16"/>
      <c r="F661" s="16"/>
      <c r="G661" s="16"/>
      <c r="H661" s="11"/>
      <c r="I661" s="54"/>
      <c r="J661" s="54"/>
      <c r="K661" s="54"/>
      <c r="L661" s="54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  <c r="BN661" s="11"/>
      <c r="BO661" s="11"/>
      <c r="BP661" s="11"/>
      <c r="BQ661" s="11"/>
      <c r="BR661" s="11"/>
      <c r="BS661" s="11"/>
      <c r="BT661" s="11"/>
      <c r="BU661" s="11"/>
      <c r="BV661" s="11"/>
      <c r="BW661" s="11"/>
      <c r="BX661" s="11"/>
      <c r="BY661" s="11"/>
    </row>
    <row r="662" spans="1:77" ht="14.25" customHeight="1">
      <c r="A662" s="11"/>
      <c r="B662" s="11"/>
      <c r="C662" s="53"/>
      <c r="D662" s="16"/>
      <c r="E662" s="16"/>
      <c r="F662" s="16"/>
      <c r="G662" s="16"/>
      <c r="H662" s="11"/>
      <c r="I662" s="54"/>
      <c r="J662" s="54"/>
      <c r="K662" s="54"/>
      <c r="L662" s="54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  <c r="BN662" s="11"/>
      <c r="BO662" s="11"/>
      <c r="BP662" s="11"/>
      <c r="BQ662" s="11"/>
      <c r="BR662" s="11"/>
      <c r="BS662" s="11"/>
      <c r="BT662" s="11"/>
      <c r="BU662" s="11"/>
      <c r="BV662" s="11"/>
      <c r="BW662" s="11"/>
      <c r="BX662" s="11"/>
      <c r="BY662" s="11"/>
    </row>
    <row r="663" spans="1:77" ht="14.25" customHeight="1">
      <c r="A663" s="11"/>
      <c r="B663" s="11"/>
      <c r="C663" s="53"/>
      <c r="D663" s="16"/>
      <c r="E663" s="16"/>
      <c r="F663" s="16"/>
      <c r="G663" s="16"/>
      <c r="H663" s="11"/>
      <c r="I663" s="54"/>
      <c r="J663" s="54"/>
      <c r="K663" s="54"/>
      <c r="L663" s="54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  <c r="BN663" s="11"/>
      <c r="BO663" s="11"/>
      <c r="BP663" s="11"/>
      <c r="BQ663" s="11"/>
      <c r="BR663" s="11"/>
      <c r="BS663" s="11"/>
      <c r="BT663" s="11"/>
      <c r="BU663" s="11"/>
      <c r="BV663" s="11"/>
      <c r="BW663" s="11"/>
      <c r="BX663" s="11"/>
      <c r="BY663" s="11"/>
    </row>
    <row r="664" spans="1:77" ht="14.25" customHeight="1">
      <c r="A664" s="11"/>
      <c r="B664" s="11"/>
      <c r="C664" s="53"/>
      <c r="D664" s="16"/>
      <c r="E664" s="16"/>
      <c r="F664" s="16"/>
      <c r="G664" s="16"/>
      <c r="H664" s="11"/>
      <c r="I664" s="54"/>
      <c r="J664" s="54"/>
      <c r="K664" s="54"/>
      <c r="L664" s="54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  <c r="BN664" s="11"/>
      <c r="BO664" s="11"/>
      <c r="BP664" s="11"/>
      <c r="BQ664" s="11"/>
      <c r="BR664" s="11"/>
      <c r="BS664" s="11"/>
      <c r="BT664" s="11"/>
      <c r="BU664" s="11"/>
      <c r="BV664" s="11"/>
      <c r="BW664" s="11"/>
      <c r="BX664" s="11"/>
      <c r="BY664" s="11"/>
    </row>
    <row r="665" spans="1:77" ht="14.25" customHeight="1">
      <c r="A665" s="11"/>
      <c r="B665" s="11"/>
      <c r="C665" s="53"/>
      <c r="D665" s="16"/>
      <c r="E665" s="16"/>
      <c r="F665" s="16"/>
      <c r="G665" s="16"/>
      <c r="H665" s="11"/>
      <c r="I665" s="54"/>
      <c r="J665" s="54"/>
      <c r="K665" s="54"/>
      <c r="L665" s="54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  <c r="BN665" s="11"/>
      <c r="BO665" s="11"/>
      <c r="BP665" s="11"/>
      <c r="BQ665" s="11"/>
      <c r="BR665" s="11"/>
      <c r="BS665" s="11"/>
      <c r="BT665" s="11"/>
      <c r="BU665" s="11"/>
      <c r="BV665" s="11"/>
      <c r="BW665" s="11"/>
      <c r="BX665" s="11"/>
      <c r="BY665" s="11"/>
    </row>
    <row r="666" spans="1:77" ht="14.25" customHeight="1">
      <c r="A666" s="11"/>
      <c r="B666" s="11"/>
      <c r="C666" s="53"/>
      <c r="D666" s="16"/>
      <c r="E666" s="16"/>
      <c r="F666" s="16"/>
      <c r="G666" s="16"/>
      <c r="H666" s="11"/>
      <c r="I666" s="54"/>
      <c r="J666" s="54"/>
      <c r="K666" s="54"/>
      <c r="L666" s="54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  <c r="BN666" s="11"/>
      <c r="BO666" s="11"/>
      <c r="BP666" s="11"/>
      <c r="BQ666" s="11"/>
      <c r="BR666" s="11"/>
      <c r="BS666" s="11"/>
      <c r="BT666" s="11"/>
      <c r="BU666" s="11"/>
      <c r="BV666" s="11"/>
      <c r="BW666" s="11"/>
      <c r="BX666" s="11"/>
      <c r="BY666" s="11"/>
    </row>
    <row r="667" spans="1:77" ht="14.25" customHeight="1">
      <c r="A667" s="11"/>
      <c r="B667" s="11"/>
      <c r="C667" s="53"/>
      <c r="D667" s="16"/>
      <c r="E667" s="16"/>
      <c r="F667" s="16"/>
      <c r="G667" s="16"/>
      <c r="H667" s="11"/>
      <c r="I667" s="54"/>
      <c r="J667" s="54"/>
      <c r="K667" s="54"/>
      <c r="L667" s="54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  <c r="BN667" s="11"/>
      <c r="BO667" s="11"/>
      <c r="BP667" s="11"/>
      <c r="BQ667" s="11"/>
      <c r="BR667" s="11"/>
      <c r="BS667" s="11"/>
      <c r="BT667" s="11"/>
      <c r="BU667" s="11"/>
      <c r="BV667" s="11"/>
      <c r="BW667" s="11"/>
      <c r="BX667" s="11"/>
      <c r="BY667" s="11"/>
    </row>
    <row r="668" spans="1:77" ht="14.25" customHeight="1">
      <c r="A668" s="11"/>
      <c r="B668" s="11"/>
      <c r="C668" s="53"/>
      <c r="D668" s="16"/>
      <c r="E668" s="16"/>
      <c r="F668" s="16"/>
      <c r="G668" s="16"/>
      <c r="H668" s="11"/>
      <c r="I668" s="54"/>
      <c r="J668" s="54"/>
      <c r="K668" s="54"/>
      <c r="L668" s="54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  <c r="BN668" s="11"/>
      <c r="BO668" s="11"/>
      <c r="BP668" s="11"/>
      <c r="BQ668" s="11"/>
      <c r="BR668" s="11"/>
      <c r="BS668" s="11"/>
      <c r="BT668" s="11"/>
      <c r="BU668" s="11"/>
      <c r="BV668" s="11"/>
      <c r="BW668" s="11"/>
      <c r="BX668" s="11"/>
      <c r="BY668" s="11"/>
    </row>
    <row r="669" spans="1:77" ht="14.25" customHeight="1">
      <c r="A669" s="11"/>
      <c r="B669" s="11"/>
      <c r="C669" s="53"/>
      <c r="D669" s="16"/>
      <c r="E669" s="16"/>
      <c r="F669" s="16"/>
      <c r="G669" s="16"/>
      <c r="H669" s="11"/>
      <c r="I669" s="54"/>
      <c r="J669" s="54"/>
      <c r="K669" s="54"/>
      <c r="L669" s="54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  <c r="BN669" s="11"/>
      <c r="BO669" s="11"/>
      <c r="BP669" s="11"/>
      <c r="BQ669" s="11"/>
      <c r="BR669" s="11"/>
      <c r="BS669" s="11"/>
      <c r="BT669" s="11"/>
      <c r="BU669" s="11"/>
      <c r="BV669" s="11"/>
      <c r="BW669" s="11"/>
      <c r="BX669" s="11"/>
      <c r="BY669" s="11"/>
    </row>
    <row r="670" spans="1:77" ht="14.25" customHeight="1">
      <c r="A670" s="11"/>
      <c r="B670" s="11"/>
      <c r="C670" s="53"/>
      <c r="D670" s="16"/>
      <c r="E670" s="16"/>
      <c r="F670" s="16"/>
      <c r="G670" s="16"/>
      <c r="H670" s="11"/>
      <c r="I670" s="54"/>
      <c r="J670" s="54"/>
      <c r="K670" s="54"/>
      <c r="L670" s="54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  <c r="BN670" s="11"/>
      <c r="BO670" s="11"/>
      <c r="BP670" s="11"/>
      <c r="BQ670" s="11"/>
      <c r="BR670" s="11"/>
      <c r="BS670" s="11"/>
      <c r="BT670" s="11"/>
      <c r="BU670" s="11"/>
      <c r="BV670" s="11"/>
      <c r="BW670" s="11"/>
      <c r="BX670" s="11"/>
      <c r="BY670" s="11"/>
    </row>
    <row r="671" spans="1:77" ht="14.25" customHeight="1">
      <c r="A671" s="11"/>
      <c r="B671" s="11"/>
      <c r="C671" s="53"/>
      <c r="D671" s="16"/>
      <c r="E671" s="16"/>
      <c r="F671" s="16"/>
      <c r="G671" s="16"/>
      <c r="H671" s="11"/>
      <c r="I671" s="54"/>
      <c r="J671" s="54"/>
      <c r="K671" s="54"/>
      <c r="L671" s="54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  <c r="BN671" s="11"/>
      <c r="BO671" s="11"/>
      <c r="BP671" s="11"/>
      <c r="BQ671" s="11"/>
      <c r="BR671" s="11"/>
      <c r="BS671" s="11"/>
      <c r="BT671" s="11"/>
      <c r="BU671" s="11"/>
      <c r="BV671" s="11"/>
      <c r="BW671" s="11"/>
      <c r="BX671" s="11"/>
      <c r="BY671" s="11"/>
    </row>
    <row r="672" spans="1:77" ht="14.25" customHeight="1">
      <c r="A672" s="11"/>
      <c r="B672" s="11"/>
      <c r="C672" s="53"/>
      <c r="D672" s="16"/>
      <c r="E672" s="16"/>
      <c r="F672" s="16"/>
      <c r="G672" s="16"/>
      <c r="H672" s="11"/>
      <c r="I672" s="54"/>
      <c r="J672" s="54"/>
      <c r="K672" s="54"/>
      <c r="L672" s="54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  <c r="BN672" s="11"/>
      <c r="BO672" s="11"/>
      <c r="BP672" s="11"/>
      <c r="BQ672" s="11"/>
      <c r="BR672" s="11"/>
      <c r="BS672" s="11"/>
      <c r="BT672" s="11"/>
      <c r="BU672" s="11"/>
      <c r="BV672" s="11"/>
      <c r="BW672" s="11"/>
      <c r="BX672" s="11"/>
      <c r="BY672" s="11"/>
    </row>
    <row r="673" spans="1:77" ht="14.25" customHeight="1">
      <c r="A673" s="11"/>
      <c r="B673" s="11"/>
      <c r="C673" s="53"/>
      <c r="D673" s="16"/>
      <c r="E673" s="16"/>
      <c r="F673" s="16"/>
      <c r="G673" s="16"/>
      <c r="H673" s="11"/>
      <c r="I673" s="54"/>
      <c r="J673" s="54"/>
      <c r="K673" s="54"/>
      <c r="L673" s="54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  <c r="BN673" s="11"/>
      <c r="BO673" s="11"/>
      <c r="BP673" s="11"/>
      <c r="BQ673" s="11"/>
      <c r="BR673" s="11"/>
      <c r="BS673" s="11"/>
      <c r="BT673" s="11"/>
      <c r="BU673" s="11"/>
      <c r="BV673" s="11"/>
      <c r="BW673" s="11"/>
      <c r="BX673" s="11"/>
      <c r="BY673" s="11"/>
    </row>
    <row r="674" spans="1:77" ht="14.25" customHeight="1">
      <c r="A674" s="11"/>
      <c r="B674" s="11"/>
      <c r="C674" s="53"/>
      <c r="D674" s="16"/>
      <c r="E674" s="16"/>
      <c r="F674" s="16"/>
      <c r="G674" s="16"/>
      <c r="H674" s="11"/>
      <c r="I674" s="54"/>
      <c r="J674" s="54"/>
      <c r="K674" s="54"/>
      <c r="L674" s="54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  <c r="BN674" s="11"/>
      <c r="BO674" s="11"/>
      <c r="BP674" s="11"/>
      <c r="BQ674" s="11"/>
      <c r="BR674" s="11"/>
      <c r="BS674" s="11"/>
      <c r="BT674" s="11"/>
      <c r="BU674" s="11"/>
      <c r="BV674" s="11"/>
      <c r="BW674" s="11"/>
      <c r="BX674" s="11"/>
      <c r="BY674" s="11"/>
    </row>
    <row r="675" spans="1:77" ht="14.25" customHeight="1">
      <c r="A675" s="11"/>
      <c r="B675" s="11"/>
      <c r="C675" s="53"/>
      <c r="D675" s="16"/>
      <c r="E675" s="16"/>
      <c r="F675" s="16"/>
      <c r="G675" s="16"/>
      <c r="H675" s="11"/>
      <c r="I675" s="54"/>
      <c r="J675" s="54"/>
      <c r="K675" s="54"/>
      <c r="L675" s="54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  <c r="BN675" s="11"/>
      <c r="BO675" s="11"/>
      <c r="BP675" s="11"/>
      <c r="BQ675" s="11"/>
      <c r="BR675" s="11"/>
      <c r="BS675" s="11"/>
      <c r="BT675" s="11"/>
      <c r="BU675" s="11"/>
      <c r="BV675" s="11"/>
      <c r="BW675" s="11"/>
      <c r="BX675" s="11"/>
      <c r="BY675" s="11"/>
    </row>
    <row r="676" spans="1:77" ht="14.25" customHeight="1">
      <c r="A676" s="11"/>
      <c r="B676" s="11"/>
      <c r="C676" s="53"/>
      <c r="D676" s="16"/>
      <c r="E676" s="16"/>
      <c r="F676" s="16"/>
      <c r="G676" s="16"/>
      <c r="H676" s="11"/>
      <c r="I676" s="54"/>
      <c r="J676" s="54"/>
      <c r="K676" s="54"/>
      <c r="L676" s="54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  <c r="BN676" s="11"/>
      <c r="BO676" s="11"/>
      <c r="BP676" s="11"/>
      <c r="BQ676" s="11"/>
      <c r="BR676" s="11"/>
      <c r="BS676" s="11"/>
      <c r="BT676" s="11"/>
      <c r="BU676" s="11"/>
      <c r="BV676" s="11"/>
      <c r="BW676" s="11"/>
      <c r="BX676" s="11"/>
      <c r="BY676" s="11"/>
    </row>
    <row r="677" spans="1:77" ht="14.25" customHeight="1">
      <c r="A677" s="11"/>
      <c r="B677" s="11"/>
      <c r="C677" s="53"/>
      <c r="D677" s="16"/>
      <c r="E677" s="16"/>
      <c r="F677" s="16"/>
      <c r="G677" s="16"/>
      <c r="H677" s="11"/>
      <c r="I677" s="54"/>
      <c r="J677" s="54"/>
      <c r="K677" s="54"/>
      <c r="L677" s="54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  <c r="BN677" s="11"/>
      <c r="BO677" s="11"/>
      <c r="BP677" s="11"/>
      <c r="BQ677" s="11"/>
      <c r="BR677" s="11"/>
      <c r="BS677" s="11"/>
      <c r="BT677" s="11"/>
      <c r="BU677" s="11"/>
      <c r="BV677" s="11"/>
      <c r="BW677" s="11"/>
      <c r="BX677" s="11"/>
      <c r="BY677" s="11"/>
    </row>
    <row r="678" spans="1:77" ht="14.25" customHeight="1">
      <c r="A678" s="11"/>
      <c r="B678" s="11"/>
      <c r="C678" s="53"/>
      <c r="D678" s="16"/>
      <c r="E678" s="16"/>
      <c r="F678" s="16"/>
      <c r="G678" s="16"/>
      <c r="H678" s="11"/>
      <c r="I678" s="54"/>
      <c r="J678" s="54"/>
      <c r="K678" s="54"/>
      <c r="L678" s="54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  <c r="BN678" s="11"/>
      <c r="BO678" s="11"/>
      <c r="BP678" s="11"/>
      <c r="BQ678" s="11"/>
      <c r="BR678" s="11"/>
      <c r="BS678" s="11"/>
      <c r="BT678" s="11"/>
      <c r="BU678" s="11"/>
      <c r="BV678" s="11"/>
      <c r="BW678" s="11"/>
      <c r="BX678" s="11"/>
      <c r="BY678" s="11"/>
    </row>
    <row r="679" spans="1:77" ht="14.25" customHeight="1">
      <c r="A679" s="11"/>
      <c r="B679" s="11"/>
      <c r="C679" s="53"/>
      <c r="D679" s="16"/>
      <c r="E679" s="16"/>
      <c r="F679" s="16"/>
      <c r="G679" s="16"/>
      <c r="H679" s="11"/>
      <c r="I679" s="54"/>
      <c r="J679" s="54"/>
      <c r="K679" s="54"/>
      <c r="L679" s="54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  <c r="BN679" s="11"/>
      <c r="BO679" s="11"/>
      <c r="BP679" s="11"/>
      <c r="BQ679" s="11"/>
      <c r="BR679" s="11"/>
      <c r="BS679" s="11"/>
      <c r="BT679" s="11"/>
      <c r="BU679" s="11"/>
      <c r="BV679" s="11"/>
      <c r="BW679" s="11"/>
      <c r="BX679" s="11"/>
      <c r="BY679" s="11"/>
    </row>
    <row r="680" spans="1:77" ht="14.25" customHeight="1">
      <c r="A680" s="11"/>
      <c r="B680" s="11"/>
      <c r="C680" s="53"/>
      <c r="D680" s="16"/>
      <c r="E680" s="16"/>
      <c r="F680" s="16"/>
      <c r="G680" s="16"/>
      <c r="H680" s="11"/>
      <c r="I680" s="54"/>
      <c r="J680" s="54"/>
      <c r="K680" s="54"/>
      <c r="L680" s="54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  <c r="BN680" s="11"/>
      <c r="BO680" s="11"/>
      <c r="BP680" s="11"/>
      <c r="BQ680" s="11"/>
      <c r="BR680" s="11"/>
      <c r="BS680" s="11"/>
      <c r="BT680" s="11"/>
      <c r="BU680" s="11"/>
      <c r="BV680" s="11"/>
      <c r="BW680" s="11"/>
      <c r="BX680" s="11"/>
      <c r="BY680" s="11"/>
    </row>
    <row r="681" spans="1:77" ht="14.25" customHeight="1">
      <c r="A681" s="11"/>
      <c r="B681" s="11"/>
      <c r="C681" s="53"/>
      <c r="D681" s="16"/>
      <c r="E681" s="16"/>
      <c r="F681" s="16"/>
      <c r="G681" s="16"/>
      <c r="H681" s="11"/>
      <c r="I681" s="54"/>
      <c r="J681" s="54"/>
      <c r="K681" s="54"/>
      <c r="L681" s="54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  <c r="BN681" s="11"/>
      <c r="BO681" s="11"/>
      <c r="BP681" s="11"/>
      <c r="BQ681" s="11"/>
      <c r="BR681" s="11"/>
      <c r="BS681" s="11"/>
      <c r="BT681" s="11"/>
      <c r="BU681" s="11"/>
      <c r="BV681" s="11"/>
      <c r="BW681" s="11"/>
      <c r="BX681" s="11"/>
      <c r="BY681" s="11"/>
    </row>
    <row r="682" spans="1:77" ht="14.25" customHeight="1">
      <c r="A682" s="11"/>
      <c r="B682" s="11"/>
      <c r="C682" s="53"/>
      <c r="D682" s="16"/>
      <c r="E682" s="16"/>
      <c r="F682" s="16"/>
      <c r="G682" s="16"/>
      <c r="H682" s="11"/>
      <c r="I682" s="54"/>
      <c r="J682" s="54"/>
      <c r="K682" s="54"/>
      <c r="L682" s="54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  <c r="BN682" s="11"/>
      <c r="BO682" s="11"/>
      <c r="BP682" s="11"/>
      <c r="BQ682" s="11"/>
      <c r="BR682" s="11"/>
      <c r="BS682" s="11"/>
      <c r="BT682" s="11"/>
      <c r="BU682" s="11"/>
      <c r="BV682" s="11"/>
      <c r="BW682" s="11"/>
      <c r="BX682" s="11"/>
      <c r="BY682" s="11"/>
    </row>
    <row r="683" spans="1:77" ht="14.25" customHeight="1">
      <c r="A683" s="11"/>
      <c r="B683" s="11"/>
      <c r="C683" s="53"/>
      <c r="D683" s="16"/>
      <c r="E683" s="16"/>
      <c r="F683" s="16"/>
      <c r="G683" s="16"/>
      <c r="H683" s="11"/>
      <c r="I683" s="54"/>
      <c r="J683" s="54"/>
      <c r="K683" s="54"/>
      <c r="L683" s="54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  <c r="BN683" s="11"/>
      <c r="BO683" s="11"/>
      <c r="BP683" s="11"/>
      <c r="BQ683" s="11"/>
      <c r="BR683" s="11"/>
      <c r="BS683" s="11"/>
      <c r="BT683" s="11"/>
      <c r="BU683" s="11"/>
      <c r="BV683" s="11"/>
      <c r="BW683" s="11"/>
      <c r="BX683" s="11"/>
      <c r="BY683" s="11"/>
    </row>
    <row r="684" spans="1:77" ht="14.25" customHeight="1">
      <c r="A684" s="11"/>
      <c r="B684" s="11"/>
      <c r="C684" s="53"/>
      <c r="D684" s="16"/>
      <c r="E684" s="16"/>
      <c r="F684" s="16"/>
      <c r="G684" s="16"/>
      <c r="H684" s="11"/>
      <c r="I684" s="54"/>
      <c r="J684" s="54"/>
      <c r="K684" s="54"/>
      <c r="L684" s="54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  <c r="BN684" s="11"/>
      <c r="BO684" s="11"/>
      <c r="BP684" s="11"/>
      <c r="BQ684" s="11"/>
      <c r="BR684" s="11"/>
      <c r="BS684" s="11"/>
      <c r="BT684" s="11"/>
      <c r="BU684" s="11"/>
      <c r="BV684" s="11"/>
      <c r="BW684" s="11"/>
      <c r="BX684" s="11"/>
      <c r="BY684" s="11"/>
    </row>
    <row r="685" spans="1:77" ht="14.25" customHeight="1">
      <c r="A685" s="11"/>
      <c r="B685" s="11"/>
      <c r="C685" s="53"/>
      <c r="D685" s="16"/>
      <c r="E685" s="16"/>
      <c r="F685" s="16"/>
      <c r="G685" s="16"/>
      <c r="H685" s="11"/>
      <c r="I685" s="54"/>
      <c r="J685" s="54"/>
      <c r="K685" s="54"/>
      <c r="L685" s="54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</row>
    <row r="686" spans="1:77" ht="14.25" customHeight="1">
      <c r="A686" s="11"/>
      <c r="B686" s="11"/>
      <c r="C686" s="53"/>
      <c r="D686" s="16"/>
      <c r="E686" s="16"/>
      <c r="F686" s="16"/>
      <c r="G686" s="16"/>
      <c r="H686" s="11"/>
      <c r="I686" s="54"/>
      <c r="J686" s="54"/>
      <c r="K686" s="54"/>
      <c r="L686" s="54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</row>
    <row r="687" spans="1:77" ht="14.25" customHeight="1">
      <c r="A687" s="11"/>
      <c r="B687" s="11"/>
      <c r="C687" s="53"/>
      <c r="D687" s="16"/>
      <c r="E687" s="16"/>
      <c r="F687" s="16"/>
      <c r="G687" s="16"/>
      <c r="H687" s="11"/>
      <c r="I687" s="54"/>
      <c r="J687" s="54"/>
      <c r="K687" s="54"/>
      <c r="L687" s="54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</row>
    <row r="688" spans="1:77" ht="14.25" customHeight="1">
      <c r="A688" s="11"/>
      <c r="B688" s="11"/>
      <c r="C688" s="53"/>
      <c r="D688" s="16"/>
      <c r="E688" s="16"/>
      <c r="F688" s="16"/>
      <c r="G688" s="16"/>
      <c r="H688" s="11"/>
      <c r="I688" s="54"/>
      <c r="J688" s="54"/>
      <c r="K688" s="54"/>
      <c r="L688" s="54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</row>
    <row r="689" spans="1:77" ht="14.25" customHeight="1">
      <c r="A689" s="11"/>
      <c r="B689" s="11"/>
      <c r="C689" s="53"/>
      <c r="D689" s="16"/>
      <c r="E689" s="16"/>
      <c r="F689" s="16"/>
      <c r="G689" s="16"/>
      <c r="H689" s="11"/>
      <c r="I689" s="54"/>
      <c r="J689" s="54"/>
      <c r="K689" s="54"/>
      <c r="L689" s="54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</row>
    <row r="690" spans="1:77" ht="14.25" customHeight="1">
      <c r="A690" s="11"/>
      <c r="B690" s="11"/>
      <c r="C690" s="53"/>
      <c r="D690" s="16"/>
      <c r="E690" s="16"/>
      <c r="F690" s="16"/>
      <c r="G690" s="16"/>
      <c r="H690" s="11"/>
      <c r="I690" s="54"/>
      <c r="J690" s="54"/>
      <c r="K690" s="54"/>
      <c r="L690" s="54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  <c r="BN690" s="11"/>
      <c r="BO690" s="11"/>
      <c r="BP690" s="11"/>
      <c r="BQ690" s="11"/>
      <c r="BR690" s="11"/>
      <c r="BS690" s="11"/>
      <c r="BT690" s="11"/>
      <c r="BU690" s="11"/>
      <c r="BV690" s="11"/>
      <c r="BW690" s="11"/>
      <c r="BX690" s="11"/>
      <c r="BY690" s="11"/>
    </row>
    <row r="691" spans="1:77" ht="14.25" customHeight="1">
      <c r="A691" s="11"/>
      <c r="B691" s="11"/>
      <c r="C691" s="53"/>
      <c r="D691" s="16"/>
      <c r="E691" s="16"/>
      <c r="F691" s="16"/>
      <c r="G691" s="16"/>
      <c r="H691" s="11"/>
      <c r="I691" s="54"/>
      <c r="J691" s="54"/>
      <c r="K691" s="54"/>
      <c r="L691" s="54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  <c r="BN691" s="11"/>
      <c r="BO691" s="11"/>
      <c r="BP691" s="11"/>
      <c r="BQ691" s="11"/>
      <c r="BR691" s="11"/>
      <c r="BS691" s="11"/>
      <c r="BT691" s="11"/>
      <c r="BU691" s="11"/>
      <c r="BV691" s="11"/>
      <c r="BW691" s="11"/>
      <c r="BX691" s="11"/>
      <c r="BY691" s="11"/>
    </row>
    <row r="692" spans="1:77" ht="14.25" customHeight="1">
      <c r="A692" s="11"/>
      <c r="B692" s="11"/>
      <c r="C692" s="53"/>
      <c r="D692" s="16"/>
      <c r="E692" s="16"/>
      <c r="F692" s="16"/>
      <c r="G692" s="16"/>
      <c r="H692" s="11"/>
      <c r="I692" s="54"/>
      <c r="J692" s="54"/>
      <c r="K692" s="54"/>
      <c r="L692" s="54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  <c r="BN692" s="11"/>
      <c r="BO692" s="11"/>
      <c r="BP692" s="11"/>
      <c r="BQ692" s="11"/>
      <c r="BR692" s="11"/>
      <c r="BS692" s="11"/>
      <c r="BT692" s="11"/>
      <c r="BU692" s="11"/>
      <c r="BV692" s="11"/>
      <c r="BW692" s="11"/>
      <c r="BX692" s="11"/>
      <c r="BY692" s="11"/>
    </row>
    <row r="693" spans="1:77" ht="14.25" customHeight="1">
      <c r="A693" s="11"/>
      <c r="B693" s="11"/>
      <c r="C693" s="53"/>
      <c r="D693" s="16"/>
      <c r="E693" s="16"/>
      <c r="F693" s="16"/>
      <c r="G693" s="16"/>
      <c r="H693" s="11"/>
      <c r="I693" s="54"/>
      <c r="J693" s="54"/>
      <c r="K693" s="54"/>
      <c r="L693" s="54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  <c r="BN693" s="11"/>
      <c r="BO693" s="11"/>
      <c r="BP693" s="11"/>
      <c r="BQ693" s="11"/>
      <c r="BR693" s="11"/>
      <c r="BS693" s="11"/>
      <c r="BT693" s="11"/>
      <c r="BU693" s="11"/>
      <c r="BV693" s="11"/>
      <c r="BW693" s="11"/>
      <c r="BX693" s="11"/>
      <c r="BY693" s="11"/>
    </row>
    <row r="694" spans="1:77" ht="14.25" customHeight="1">
      <c r="A694" s="11"/>
      <c r="B694" s="11"/>
      <c r="C694" s="53"/>
      <c r="D694" s="16"/>
      <c r="E694" s="16"/>
      <c r="F694" s="16"/>
      <c r="G694" s="16"/>
      <c r="H694" s="11"/>
      <c r="I694" s="54"/>
      <c r="J694" s="54"/>
      <c r="K694" s="54"/>
      <c r="L694" s="54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</row>
    <row r="695" spans="1:77" ht="14.25" customHeight="1">
      <c r="A695" s="11"/>
      <c r="B695" s="11"/>
      <c r="C695" s="53"/>
      <c r="D695" s="16"/>
      <c r="E695" s="16"/>
      <c r="F695" s="16"/>
      <c r="G695" s="16"/>
      <c r="H695" s="11"/>
      <c r="I695" s="54"/>
      <c r="J695" s="54"/>
      <c r="K695" s="54"/>
      <c r="L695" s="54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  <c r="BN695" s="11"/>
      <c r="BO695" s="11"/>
      <c r="BP695" s="11"/>
      <c r="BQ695" s="11"/>
      <c r="BR695" s="11"/>
      <c r="BS695" s="11"/>
      <c r="BT695" s="11"/>
      <c r="BU695" s="11"/>
      <c r="BV695" s="11"/>
      <c r="BW695" s="11"/>
      <c r="BX695" s="11"/>
      <c r="BY695" s="11"/>
    </row>
    <row r="696" spans="1:77" ht="14.25" customHeight="1">
      <c r="A696" s="11"/>
      <c r="B696" s="11"/>
      <c r="C696" s="53"/>
      <c r="D696" s="16"/>
      <c r="E696" s="16"/>
      <c r="F696" s="16"/>
      <c r="G696" s="16"/>
      <c r="H696" s="11"/>
      <c r="I696" s="54"/>
      <c r="J696" s="54"/>
      <c r="K696" s="54"/>
      <c r="L696" s="54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  <c r="BN696" s="11"/>
      <c r="BO696" s="11"/>
      <c r="BP696" s="11"/>
      <c r="BQ696" s="11"/>
      <c r="BR696" s="11"/>
      <c r="BS696" s="11"/>
      <c r="BT696" s="11"/>
      <c r="BU696" s="11"/>
      <c r="BV696" s="11"/>
      <c r="BW696" s="11"/>
      <c r="BX696" s="11"/>
      <c r="BY696" s="11"/>
    </row>
    <row r="697" spans="1:77" ht="14.25" customHeight="1">
      <c r="A697" s="11"/>
      <c r="B697" s="11"/>
      <c r="C697" s="53"/>
      <c r="D697" s="16"/>
      <c r="E697" s="16"/>
      <c r="F697" s="16"/>
      <c r="G697" s="16"/>
      <c r="H697" s="11"/>
      <c r="I697" s="54"/>
      <c r="J697" s="54"/>
      <c r="K697" s="54"/>
      <c r="L697" s="54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  <c r="BN697" s="11"/>
      <c r="BO697" s="11"/>
      <c r="BP697" s="11"/>
      <c r="BQ697" s="11"/>
      <c r="BR697" s="11"/>
      <c r="BS697" s="11"/>
      <c r="BT697" s="11"/>
      <c r="BU697" s="11"/>
      <c r="BV697" s="11"/>
      <c r="BW697" s="11"/>
      <c r="BX697" s="11"/>
      <c r="BY697" s="11"/>
    </row>
    <row r="698" spans="1:77" ht="14.25" customHeight="1">
      <c r="A698" s="11"/>
      <c r="B698" s="11"/>
      <c r="C698" s="53"/>
      <c r="D698" s="16"/>
      <c r="E698" s="16"/>
      <c r="F698" s="16"/>
      <c r="G698" s="16"/>
      <c r="H698" s="11"/>
      <c r="I698" s="54"/>
      <c r="J698" s="54"/>
      <c r="K698" s="54"/>
      <c r="L698" s="54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  <c r="BN698" s="11"/>
      <c r="BO698" s="11"/>
      <c r="BP698" s="11"/>
      <c r="BQ698" s="11"/>
      <c r="BR698" s="11"/>
      <c r="BS698" s="11"/>
      <c r="BT698" s="11"/>
      <c r="BU698" s="11"/>
      <c r="BV698" s="11"/>
      <c r="BW698" s="11"/>
      <c r="BX698" s="11"/>
      <c r="BY698" s="11"/>
    </row>
    <row r="699" spans="1:77" ht="14.25" customHeight="1">
      <c r="A699" s="11"/>
      <c r="B699" s="11"/>
      <c r="C699" s="53"/>
      <c r="D699" s="16"/>
      <c r="E699" s="16"/>
      <c r="F699" s="16"/>
      <c r="G699" s="16"/>
      <c r="H699" s="11"/>
      <c r="I699" s="54"/>
      <c r="J699" s="54"/>
      <c r="K699" s="54"/>
      <c r="L699" s="54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  <c r="BN699" s="11"/>
      <c r="BO699" s="11"/>
      <c r="BP699" s="11"/>
      <c r="BQ699" s="11"/>
      <c r="BR699" s="11"/>
      <c r="BS699" s="11"/>
      <c r="BT699" s="11"/>
      <c r="BU699" s="11"/>
      <c r="BV699" s="11"/>
      <c r="BW699" s="11"/>
      <c r="BX699" s="11"/>
      <c r="BY699" s="11"/>
    </row>
    <row r="700" spans="1:77" ht="14.25" customHeight="1">
      <c r="A700" s="11"/>
      <c r="B700" s="11"/>
      <c r="C700" s="53"/>
      <c r="D700" s="16"/>
      <c r="E700" s="16"/>
      <c r="F700" s="16"/>
      <c r="G700" s="16"/>
      <c r="H700" s="11"/>
      <c r="I700" s="54"/>
      <c r="J700" s="54"/>
      <c r="K700" s="54"/>
      <c r="L700" s="54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  <c r="BN700" s="11"/>
      <c r="BO700" s="11"/>
      <c r="BP700" s="11"/>
      <c r="BQ700" s="11"/>
      <c r="BR700" s="11"/>
      <c r="BS700" s="11"/>
      <c r="BT700" s="11"/>
      <c r="BU700" s="11"/>
      <c r="BV700" s="11"/>
      <c r="BW700" s="11"/>
      <c r="BX700" s="11"/>
      <c r="BY700" s="11"/>
    </row>
    <row r="701" spans="1:77" ht="14.25" customHeight="1">
      <c r="A701" s="11"/>
      <c r="B701" s="11"/>
      <c r="C701" s="53"/>
      <c r="D701" s="16"/>
      <c r="E701" s="16"/>
      <c r="F701" s="16"/>
      <c r="G701" s="16"/>
      <c r="H701" s="11"/>
      <c r="I701" s="54"/>
      <c r="J701" s="54"/>
      <c r="K701" s="54"/>
      <c r="L701" s="54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  <c r="BN701" s="11"/>
      <c r="BO701" s="11"/>
      <c r="BP701" s="11"/>
      <c r="BQ701" s="11"/>
      <c r="BR701" s="11"/>
      <c r="BS701" s="11"/>
      <c r="BT701" s="11"/>
      <c r="BU701" s="11"/>
      <c r="BV701" s="11"/>
      <c r="BW701" s="11"/>
      <c r="BX701" s="11"/>
      <c r="BY701" s="11"/>
    </row>
    <row r="702" spans="1:77" ht="14.25" customHeight="1">
      <c r="A702" s="11"/>
      <c r="B702" s="11"/>
      <c r="C702" s="53"/>
      <c r="D702" s="16"/>
      <c r="E702" s="16"/>
      <c r="F702" s="16"/>
      <c r="G702" s="16"/>
      <c r="H702" s="11"/>
      <c r="I702" s="54"/>
      <c r="J702" s="54"/>
      <c r="K702" s="54"/>
      <c r="L702" s="54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  <c r="BN702" s="11"/>
      <c r="BO702" s="11"/>
      <c r="BP702" s="11"/>
      <c r="BQ702" s="11"/>
      <c r="BR702" s="11"/>
      <c r="BS702" s="11"/>
      <c r="BT702" s="11"/>
      <c r="BU702" s="11"/>
      <c r="BV702" s="11"/>
      <c r="BW702" s="11"/>
      <c r="BX702" s="11"/>
      <c r="BY702" s="11"/>
    </row>
    <row r="703" spans="1:77" ht="14.25" customHeight="1">
      <c r="A703" s="11"/>
      <c r="B703" s="11"/>
      <c r="C703" s="53"/>
      <c r="D703" s="16"/>
      <c r="E703" s="16"/>
      <c r="F703" s="16"/>
      <c r="G703" s="16"/>
      <c r="H703" s="11"/>
      <c r="I703" s="54"/>
      <c r="J703" s="54"/>
      <c r="K703" s="54"/>
      <c r="L703" s="54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  <c r="BN703" s="11"/>
      <c r="BO703" s="11"/>
      <c r="BP703" s="11"/>
      <c r="BQ703" s="11"/>
      <c r="BR703" s="11"/>
      <c r="BS703" s="11"/>
      <c r="BT703" s="11"/>
      <c r="BU703" s="11"/>
      <c r="BV703" s="11"/>
      <c r="BW703" s="11"/>
      <c r="BX703" s="11"/>
      <c r="BY703" s="11"/>
    </row>
    <row r="704" spans="1:77" ht="14.25" customHeight="1">
      <c r="A704" s="11"/>
      <c r="B704" s="11"/>
      <c r="C704" s="53"/>
      <c r="D704" s="16"/>
      <c r="E704" s="16"/>
      <c r="F704" s="16"/>
      <c r="G704" s="16"/>
      <c r="H704" s="11"/>
      <c r="I704" s="54"/>
      <c r="J704" s="54"/>
      <c r="K704" s="54"/>
      <c r="L704" s="54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  <c r="BN704" s="11"/>
      <c r="BO704" s="11"/>
      <c r="BP704" s="11"/>
      <c r="BQ704" s="11"/>
      <c r="BR704" s="11"/>
      <c r="BS704" s="11"/>
      <c r="BT704" s="11"/>
      <c r="BU704" s="11"/>
      <c r="BV704" s="11"/>
      <c r="BW704" s="11"/>
      <c r="BX704" s="11"/>
      <c r="BY704" s="11"/>
    </row>
    <row r="705" spans="1:77" ht="14.25" customHeight="1">
      <c r="A705" s="11"/>
      <c r="B705" s="11"/>
      <c r="C705" s="53"/>
      <c r="D705" s="16"/>
      <c r="E705" s="16"/>
      <c r="F705" s="16"/>
      <c r="G705" s="16"/>
      <c r="H705" s="11"/>
      <c r="I705" s="54"/>
      <c r="J705" s="54"/>
      <c r="K705" s="54"/>
      <c r="L705" s="54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  <c r="BN705" s="11"/>
      <c r="BO705" s="11"/>
      <c r="BP705" s="11"/>
      <c r="BQ705" s="11"/>
      <c r="BR705" s="11"/>
      <c r="BS705" s="11"/>
      <c r="BT705" s="11"/>
      <c r="BU705" s="11"/>
      <c r="BV705" s="11"/>
      <c r="BW705" s="11"/>
      <c r="BX705" s="11"/>
      <c r="BY705" s="11"/>
    </row>
    <row r="706" spans="1:77" ht="14.25" customHeight="1">
      <c r="A706" s="11"/>
      <c r="B706" s="11"/>
      <c r="C706" s="53"/>
      <c r="D706" s="16"/>
      <c r="E706" s="16"/>
      <c r="F706" s="16"/>
      <c r="G706" s="16"/>
      <c r="H706" s="11"/>
      <c r="I706" s="54"/>
      <c r="J706" s="54"/>
      <c r="K706" s="54"/>
      <c r="L706" s="54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  <c r="BN706" s="11"/>
      <c r="BO706" s="11"/>
      <c r="BP706" s="11"/>
      <c r="BQ706" s="11"/>
      <c r="BR706" s="11"/>
      <c r="BS706" s="11"/>
      <c r="BT706" s="11"/>
      <c r="BU706" s="11"/>
      <c r="BV706" s="11"/>
      <c r="BW706" s="11"/>
      <c r="BX706" s="11"/>
      <c r="BY706" s="11"/>
    </row>
    <row r="707" spans="1:77" ht="14.25" customHeight="1">
      <c r="A707" s="11"/>
      <c r="B707" s="11"/>
      <c r="C707" s="53"/>
      <c r="D707" s="16"/>
      <c r="E707" s="16"/>
      <c r="F707" s="16"/>
      <c r="G707" s="16"/>
      <c r="H707" s="11"/>
      <c r="I707" s="54"/>
      <c r="J707" s="54"/>
      <c r="K707" s="54"/>
      <c r="L707" s="54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  <c r="BN707" s="11"/>
      <c r="BO707" s="11"/>
      <c r="BP707" s="11"/>
      <c r="BQ707" s="11"/>
      <c r="BR707" s="11"/>
      <c r="BS707" s="11"/>
      <c r="BT707" s="11"/>
      <c r="BU707" s="11"/>
      <c r="BV707" s="11"/>
      <c r="BW707" s="11"/>
      <c r="BX707" s="11"/>
      <c r="BY707" s="11"/>
    </row>
    <row r="708" spans="1:77" ht="14.25" customHeight="1">
      <c r="A708" s="11"/>
      <c r="B708" s="11"/>
      <c r="C708" s="53"/>
      <c r="D708" s="16"/>
      <c r="E708" s="16"/>
      <c r="F708" s="16"/>
      <c r="G708" s="16"/>
      <c r="H708" s="11"/>
      <c r="I708" s="54"/>
      <c r="J708" s="54"/>
      <c r="K708" s="54"/>
      <c r="L708" s="54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  <c r="BN708" s="11"/>
      <c r="BO708" s="11"/>
      <c r="BP708" s="11"/>
      <c r="BQ708" s="11"/>
      <c r="BR708" s="11"/>
      <c r="BS708" s="11"/>
      <c r="BT708" s="11"/>
      <c r="BU708" s="11"/>
      <c r="BV708" s="11"/>
      <c r="BW708" s="11"/>
      <c r="BX708" s="11"/>
      <c r="BY708" s="11"/>
    </row>
    <row r="709" spans="1:77" ht="14.25" customHeight="1">
      <c r="A709" s="11"/>
      <c r="B709" s="11"/>
      <c r="C709" s="53"/>
      <c r="D709" s="16"/>
      <c r="E709" s="16"/>
      <c r="F709" s="16"/>
      <c r="G709" s="16"/>
      <c r="H709" s="11"/>
      <c r="I709" s="54"/>
      <c r="J709" s="54"/>
      <c r="K709" s="54"/>
      <c r="L709" s="54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  <c r="BN709" s="11"/>
      <c r="BO709" s="11"/>
      <c r="BP709" s="11"/>
      <c r="BQ709" s="11"/>
      <c r="BR709" s="11"/>
      <c r="BS709" s="11"/>
      <c r="BT709" s="11"/>
      <c r="BU709" s="11"/>
      <c r="BV709" s="11"/>
      <c r="BW709" s="11"/>
      <c r="BX709" s="11"/>
      <c r="BY709" s="11"/>
    </row>
    <row r="710" spans="1:77" ht="14.25" customHeight="1">
      <c r="A710" s="11"/>
      <c r="B710" s="11"/>
      <c r="C710" s="53"/>
      <c r="D710" s="16"/>
      <c r="E710" s="16"/>
      <c r="F710" s="16"/>
      <c r="G710" s="16"/>
      <c r="H710" s="11"/>
      <c r="I710" s="54"/>
      <c r="J710" s="54"/>
      <c r="K710" s="54"/>
      <c r="L710" s="54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  <c r="BN710" s="11"/>
      <c r="BO710" s="11"/>
      <c r="BP710" s="11"/>
      <c r="BQ710" s="11"/>
      <c r="BR710" s="11"/>
      <c r="BS710" s="11"/>
      <c r="BT710" s="11"/>
      <c r="BU710" s="11"/>
      <c r="BV710" s="11"/>
      <c r="BW710" s="11"/>
      <c r="BX710" s="11"/>
      <c r="BY710" s="11"/>
    </row>
    <row r="711" spans="1:77" ht="14.25" customHeight="1">
      <c r="A711" s="11"/>
      <c r="B711" s="11"/>
      <c r="C711" s="53"/>
      <c r="D711" s="16"/>
      <c r="E711" s="16"/>
      <c r="F711" s="16"/>
      <c r="G711" s="16"/>
      <c r="H711" s="11"/>
      <c r="I711" s="54"/>
      <c r="J711" s="54"/>
      <c r="K711" s="54"/>
      <c r="L711" s="54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  <c r="BN711" s="11"/>
      <c r="BO711" s="11"/>
      <c r="BP711" s="11"/>
      <c r="BQ711" s="11"/>
      <c r="BR711" s="11"/>
      <c r="BS711" s="11"/>
      <c r="BT711" s="11"/>
      <c r="BU711" s="11"/>
      <c r="BV711" s="11"/>
      <c r="BW711" s="11"/>
      <c r="BX711" s="11"/>
      <c r="BY711" s="11"/>
    </row>
    <row r="712" spans="1:77" ht="14.25" customHeight="1">
      <c r="A712" s="11"/>
      <c r="B712" s="11"/>
      <c r="C712" s="53"/>
      <c r="D712" s="16"/>
      <c r="E712" s="16"/>
      <c r="F712" s="16"/>
      <c r="G712" s="16"/>
      <c r="H712" s="11"/>
      <c r="I712" s="54"/>
      <c r="J712" s="54"/>
      <c r="K712" s="54"/>
      <c r="L712" s="54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  <c r="BN712" s="11"/>
      <c r="BO712" s="11"/>
      <c r="BP712" s="11"/>
      <c r="BQ712" s="11"/>
      <c r="BR712" s="11"/>
      <c r="BS712" s="11"/>
      <c r="BT712" s="11"/>
      <c r="BU712" s="11"/>
      <c r="BV712" s="11"/>
      <c r="BW712" s="11"/>
      <c r="BX712" s="11"/>
      <c r="BY712" s="11"/>
    </row>
    <row r="713" spans="1:77" ht="14.25" customHeight="1">
      <c r="A713" s="11"/>
      <c r="B713" s="11"/>
      <c r="C713" s="53"/>
      <c r="D713" s="16"/>
      <c r="E713" s="16"/>
      <c r="F713" s="16"/>
      <c r="G713" s="16"/>
      <c r="H713" s="11"/>
      <c r="I713" s="54"/>
      <c r="J713" s="54"/>
      <c r="K713" s="54"/>
      <c r="L713" s="54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  <c r="BN713" s="11"/>
      <c r="BO713" s="11"/>
      <c r="BP713" s="11"/>
      <c r="BQ713" s="11"/>
      <c r="BR713" s="11"/>
      <c r="BS713" s="11"/>
      <c r="BT713" s="11"/>
      <c r="BU713" s="11"/>
      <c r="BV713" s="11"/>
      <c r="BW713" s="11"/>
      <c r="BX713" s="11"/>
      <c r="BY713" s="11"/>
    </row>
    <row r="714" spans="1:77" ht="14.25" customHeight="1">
      <c r="A714" s="11"/>
      <c r="B714" s="11"/>
      <c r="C714" s="53"/>
      <c r="D714" s="16"/>
      <c r="E714" s="16"/>
      <c r="F714" s="16"/>
      <c r="G714" s="16"/>
      <c r="H714" s="11"/>
      <c r="I714" s="54"/>
      <c r="J714" s="54"/>
      <c r="K714" s="54"/>
      <c r="L714" s="54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  <c r="BN714" s="11"/>
      <c r="BO714" s="11"/>
      <c r="BP714" s="11"/>
      <c r="BQ714" s="11"/>
      <c r="BR714" s="11"/>
      <c r="BS714" s="11"/>
      <c r="BT714" s="11"/>
      <c r="BU714" s="11"/>
      <c r="BV714" s="11"/>
      <c r="BW714" s="11"/>
      <c r="BX714" s="11"/>
      <c r="BY714" s="11"/>
    </row>
    <row r="715" spans="1:77" ht="14.25" customHeight="1">
      <c r="A715" s="11"/>
      <c r="B715" s="11"/>
      <c r="C715" s="53"/>
      <c r="D715" s="16"/>
      <c r="E715" s="16"/>
      <c r="F715" s="16"/>
      <c r="G715" s="16"/>
      <c r="H715" s="11"/>
      <c r="I715" s="54"/>
      <c r="J715" s="54"/>
      <c r="K715" s="54"/>
      <c r="L715" s="54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  <c r="BN715" s="11"/>
      <c r="BO715" s="11"/>
      <c r="BP715" s="11"/>
      <c r="BQ715" s="11"/>
      <c r="BR715" s="11"/>
      <c r="BS715" s="11"/>
      <c r="BT715" s="11"/>
      <c r="BU715" s="11"/>
      <c r="BV715" s="11"/>
      <c r="BW715" s="11"/>
      <c r="BX715" s="11"/>
      <c r="BY715" s="11"/>
    </row>
    <row r="716" spans="1:77" ht="14.25" customHeight="1">
      <c r="A716" s="11"/>
      <c r="B716" s="11"/>
      <c r="C716" s="53"/>
      <c r="D716" s="16"/>
      <c r="E716" s="16"/>
      <c r="F716" s="16"/>
      <c r="G716" s="16"/>
      <c r="H716" s="11"/>
      <c r="I716" s="54"/>
      <c r="J716" s="54"/>
      <c r="K716" s="54"/>
      <c r="L716" s="54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  <c r="BN716" s="11"/>
      <c r="BO716" s="11"/>
      <c r="BP716" s="11"/>
      <c r="BQ716" s="11"/>
      <c r="BR716" s="11"/>
      <c r="BS716" s="11"/>
      <c r="BT716" s="11"/>
      <c r="BU716" s="11"/>
      <c r="BV716" s="11"/>
      <c r="BW716" s="11"/>
      <c r="BX716" s="11"/>
      <c r="BY716" s="11"/>
    </row>
    <row r="717" spans="1:77" ht="14.25" customHeight="1">
      <c r="A717" s="11"/>
      <c r="B717" s="11"/>
      <c r="C717" s="53"/>
      <c r="D717" s="16"/>
      <c r="E717" s="16"/>
      <c r="F717" s="16"/>
      <c r="G717" s="16"/>
      <c r="H717" s="11"/>
      <c r="I717" s="54"/>
      <c r="J717" s="54"/>
      <c r="K717" s="54"/>
      <c r="L717" s="54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  <c r="BN717" s="11"/>
      <c r="BO717" s="11"/>
      <c r="BP717" s="11"/>
      <c r="BQ717" s="11"/>
      <c r="BR717" s="11"/>
      <c r="BS717" s="11"/>
      <c r="BT717" s="11"/>
      <c r="BU717" s="11"/>
      <c r="BV717" s="11"/>
      <c r="BW717" s="11"/>
      <c r="BX717" s="11"/>
      <c r="BY717" s="11"/>
    </row>
    <row r="718" spans="1:77" ht="14.25" customHeight="1">
      <c r="A718" s="11"/>
      <c r="B718" s="11"/>
      <c r="C718" s="53"/>
      <c r="D718" s="16"/>
      <c r="E718" s="16"/>
      <c r="F718" s="16"/>
      <c r="G718" s="16"/>
      <c r="H718" s="11"/>
      <c r="I718" s="54"/>
      <c r="J718" s="54"/>
      <c r="K718" s="54"/>
      <c r="L718" s="54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  <c r="BN718" s="11"/>
      <c r="BO718" s="11"/>
      <c r="BP718" s="11"/>
      <c r="BQ718" s="11"/>
      <c r="BR718" s="11"/>
      <c r="BS718" s="11"/>
      <c r="BT718" s="11"/>
      <c r="BU718" s="11"/>
      <c r="BV718" s="11"/>
      <c r="BW718" s="11"/>
      <c r="BX718" s="11"/>
      <c r="BY718" s="11"/>
    </row>
    <row r="719" spans="1:77" ht="14.25" customHeight="1">
      <c r="A719" s="11"/>
      <c r="B719" s="11"/>
      <c r="C719" s="53"/>
      <c r="D719" s="16"/>
      <c r="E719" s="16"/>
      <c r="F719" s="16"/>
      <c r="G719" s="16"/>
      <c r="H719" s="11"/>
      <c r="I719" s="54"/>
      <c r="J719" s="54"/>
      <c r="K719" s="54"/>
      <c r="L719" s="54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</row>
    <row r="720" spans="1:77" ht="14.25" customHeight="1">
      <c r="A720" s="11"/>
      <c r="B720" s="11"/>
      <c r="C720" s="53"/>
      <c r="D720" s="16"/>
      <c r="E720" s="16"/>
      <c r="F720" s="16"/>
      <c r="G720" s="16"/>
      <c r="H720" s="11"/>
      <c r="I720" s="54"/>
      <c r="J720" s="54"/>
      <c r="K720" s="54"/>
      <c r="L720" s="54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</row>
    <row r="721" spans="1:77" ht="14.25" customHeight="1">
      <c r="A721" s="11"/>
      <c r="B721" s="11"/>
      <c r="C721" s="53"/>
      <c r="D721" s="16"/>
      <c r="E721" s="16"/>
      <c r="F721" s="16"/>
      <c r="G721" s="16"/>
      <c r="H721" s="11"/>
      <c r="I721" s="54"/>
      <c r="J721" s="54"/>
      <c r="K721" s="54"/>
      <c r="L721" s="54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  <c r="BN721" s="11"/>
      <c r="BO721" s="11"/>
      <c r="BP721" s="11"/>
      <c r="BQ721" s="11"/>
      <c r="BR721" s="11"/>
      <c r="BS721" s="11"/>
      <c r="BT721" s="11"/>
      <c r="BU721" s="11"/>
      <c r="BV721" s="11"/>
      <c r="BW721" s="11"/>
      <c r="BX721" s="11"/>
      <c r="BY721" s="11"/>
    </row>
    <row r="722" spans="1:77" ht="14.25" customHeight="1">
      <c r="A722" s="11"/>
      <c r="B722" s="11"/>
      <c r="C722" s="53"/>
      <c r="D722" s="16"/>
      <c r="E722" s="16"/>
      <c r="F722" s="16"/>
      <c r="G722" s="16"/>
      <c r="H722" s="11"/>
      <c r="I722" s="54"/>
      <c r="J722" s="54"/>
      <c r="K722" s="54"/>
      <c r="L722" s="54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  <c r="BN722" s="11"/>
      <c r="BO722" s="11"/>
      <c r="BP722" s="11"/>
      <c r="BQ722" s="11"/>
      <c r="BR722" s="11"/>
      <c r="BS722" s="11"/>
      <c r="BT722" s="11"/>
      <c r="BU722" s="11"/>
      <c r="BV722" s="11"/>
      <c r="BW722" s="11"/>
      <c r="BX722" s="11"/>
      <c r="BY722" s="11"/>
    </row>
    <row r="723" spans="1:77" ht="14.25" customHeight="1">
      <c r="A723" s="11"/>
      <c r="B723" s="11"/>
      <c r="C723" s="53"/>
      <c r="D723" s="16"/>
      <c r="E723" s="16"/>
      <c r="F723" s="16"/>
      <c r="G723" s="16"/>
      <c r="H723" s="11"/>
      <c r="I723" s="54"/>
      <c r="J723" s="54"/>
      <c r="K723" s="54"/>
      <c r="L723" s="54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  <c r="BN723" s="11"/>
      <c r="BO723" s="11"/>
      <c r="BP723" s="11"/>
      <c r="BQ723" s="11"/>
      <c r="BR723" s="11"/>
      <c r="BS723" s="11"/>
      <c r="BT723" s="11"/>
      <c r="BU723" s="11"/>
      <c r="BV723" s="11"/>
      <c r="BW723" s="11"/>
      <c r="BX723" s="11"/>
      <c r="BY723" s="11"/>
    </row>
    <row r="724" spans="1:77" ht="14.25" customHeight="1">
      <c r="A724" s="11"/>
      <c r="B724" s="11"/>
      <c r="C724" s="53"/>
      <c r="D724" s="16"/>
      <c r="E724" s="16"/>
      <c r="F724" s="16"/>
      <c r="G724" s="16"/>
      <c r="H724" s="11"/>
      <c r="I724" s="54"/>
      <c r="J724" s="54"/>
      <c r="K724" s="54"/>
      <c r="L724" s="54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</row>
    <row r="725" spans="1:77" ht="14.25" customHeight="1">
      <c r="A725" s="11"/>
      <c r="B725" s="11"/>
      <c r="C725" s="53"/>
      <c r="D725" s="16"/>
      <c r="E725" s="16"/>
      <c r="F725" s="16"/>
      <c r="G725" s="16"/>
      <c r="H725" s="11"/>
      <c r="I725" s="54"/>
      <c r="J725" s="54"/>
      <c r="K725" s="54"/>
      <c r="L725" s="54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</row>
    <row r="726" spans="1:77" ht="14.25" customHeight="1">
      <c r="A726" s="11"/>
      <c r="B726" s="11"/>
      <c r="C726" s="53"/>
      <c r="D726" s="16"/>
      <c r="E726" s="16"/>
      <c r="F726" s="16"/>
      <c r="G726" s="16"/>
      <c r="H726" s="11"/>
      <c r="I726" s="54"/>
      <c r="J726" s="54"/>
      <c r="K726" s="54"/>
      <c r="L726" s="54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</row>
    <row r="727" spans="1:77" ht="14.25" customHeight="1">
      <c r="A727" s="11"/>
      <c r="B727" s="11"/>
      <c r="C727" s="53"/>
      <c r="D727" s="16"/>
      <c r="E727" s="16"/>
      <c r="F727" s="16"/>
      <c r="G727" s="16"/>
      <c r="H727" s="11"/>
      <c r="I727" s="54"/>
      <c r="J727" s="54"/>
      <c r="K727" s="54"/>
      <c r="L727" s="54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</row>
    <row r="728" spans="1:77" ht="14.25" customHeight="1">
      <c r="A728" s="11"/>
      <c r="B728" s="11"/>
      <c r="C728" s="53"/>
      <c r="D728" s="16"/>
      <c r="E728" s="16"/>
      <c r="F728" s="16"/>
      <c r="G728" s="16"/>
      <c r="H728" s="11"/>
      <c r="I728" s="54"/>
      <c r="J728" s="54"/>
      <c r="K728" s="54"/>
      <c r="L728" s="54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</row>
    <row r="729" spans="1:77" ht="14.25" customHeight="1">
      <c r="A729" s="11"/>
      <c r="B729" s="11"/>
      <c r="C729" s="53"/>
      <c r="D729" s="16"/>
      <c r="E729" s="16"/>
      <c r="F729" s="16"/>
      <c r="G729" s="16"/>
      <c r="H729" s="11"/>
      <c r="I729" s="54"/>
      <c r="J729" s="54"/>
      <c r="K729" s="54"/>
      <c r="L729" s="54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</row>
    <row r="730" spans="1:77" ht="14.25" customHeight="1">
      <c r="A730" s="11"/>
      <c r="B730" s="11"/>
      <c r="C730" s="53"/>
      <c r="D730" s="16"/>
      <c r="E730" s="16"/>
      <c r="F730" s="16"/>
      <c r="G730" s="16"/>
      <c r="H730" s="11"/>
      <c r="I730" s="54"/>
      <c r="J730" s="54"/>
      <c r="K730" s="54"/>
      <c r="L730" s="54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</row>
    <row r="731" spans="1:77" ht="14.25" customHeight="1">
      <c r="A731" s="11"/>
      <c r="B731" s="11"/>
      <c r="C731" s="53"/>
      <c r="D731" s="16"/>
      <c r="E731" s="16"/>
      <c r="F731" s="16"/>
      <c r="G731" s="16"/>
      <c r="H731" s="11"/>
      <c r="I731" s="54"/>
      <c r="J731" s="54"/>
      <c r="K731" s="54"/>
      <c r="L731" s="54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</row>
    <row r="732" spans="1:77" ht="14.25" customHeight="1">
      <c r="A732" s="11"/>
      <c r="B732" s="11"/>
      <c r="C732" s="53"/>
      <c r="D732" s="16"/>
      <c r="E732" s="16"/>
      <c r="F732" s="16"/>
      <c r="G732" s="16"/>
      <c r="H732" s="11"/>
      <c r="I732" s="54"/>
      <c r="J732" s="54"/>
      <c r="K732" s="54"/>
      <c r="L732" s="54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</row>
    <row r="733" spans="1:77" ht="14.25" customHeight="1">
      <c r="A733" s="11"/>
      <c r="B733" s="11"/>
      <c r="C733" s="53"/>
      <c r="D733" s="16"/>
      <c r="E733" s="16"/>
      <c r="F733" s="16"/>
      <c r="G733" s="16"/>
      <c r="H733" s="11"/>
      <c r="I733" s="54"/>
      <c r="J733" s="54"/>
      <c r="K733" s="54"/>
      <c r="L733" s="54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</row>
    <row r="734" spans="1:77" ht="14.25" customHeight="1">
      <c r="A734" s="11"/>
      <c r="B734" s="11"/>
      <c r="C734" s="53"/>
      <c r="D734" s="16"/>
      <c r="E734" s="16"/>
      <c r="F734" s="16"/>
      <c r="G734" s="16"/>
      <c r="H734" s="11"/>
      <c r="I734" s="54"/>
      <c r="J734" s="54"/>
      <c r="K734" s="54"/>
      <c r="L734" s="54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</row>
    <row r="735" spans="1:77" ht="14.25" customHeight="1">
      <c r="A735" s="11"/>
      <c r="B735" s="11"/>
      <c r="C735" s="53"/>
      <c r="D735" s="16"/>
      <c r="E735" s="16"/>
      <c r="F735" s="16"/>
      <c r="G735" s="16"/>
      <c r="H735" s="11"/>
      <c r="I735" s="54"/>
      <c r="J735" s="54"/>
      <c r="K735" s="54"/>
      <c r="L735" s="54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</row>
    <row r="736" spans="1:77" ht="14.25" customHeight="1">
      <c r="A736" s="11"/>
      <c r="B736" s="11"/>
      <c r="C736" s="53"/>
      <c r="D736" s="16"/>
      <c r="E736" s="16"/>
      <c r="F736" s="16"/>
      <c r="G736" s="16"/>
      <c r="H736" s="11"/>
      <c r="I736" s="54"/>
      <c r="J736" s="54"/>
      <c r="K736" s="54"/>
      <c r="L736" s="54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</row>
    <row r="737" spans="1:77" ht="14.25" customHeight="1">
      <c r="A737" s="11"/>
      <c r="B737" s="11"/>
      <c r="C737" s="53"/>
      <c r="D737" s="16"/>
      <c r="E737" s="16"/>
      <c r="F737" s="16"/>
      <c r="G737" s="16"/>
      <c r="H737" s="11"/>
      <c r="I737" s="54"/>
      <c r="J737" s="54"/>
      <c r="K737" s="54"/>
      <c r="L737" s="54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  <c r="BN737" s="11"/>
      <c r="BO737" s="11"/>
      <c r="BP737" s="11"/>
      <c r="BQ737" s="11"/>
      <c r="BR737" s="11"/>
      <c r="BS737" s="11"/>
      <c r="BT737" s="11"/>
      <c r="BU737" s="11"/>
      <c r="BV737" s="11"/>
      <c r="BW737" s="11"/>
      <c r="BX737" s="11"/>
      <c r="BY737" s="11"/>
    </row>
    <row r="738" spans="1:77" ht="14.25" customHeight="1">
      <c r="A738" s="11"/>
      <c r="B738" s="11"/>
      <c r="C738" s="53"/>
      <c r="D738" s="16"/>
      <c r="E738" s="16"/>
      <c r="F738" s="16"/>
      <c r="G738" s="16"/>
      <c r="H738" s="11"/>
      <c r="I738" s="54"/>
      <c r="J738" s="54"/>
      <c r="K738" s="54"/>
      <c r="L738" s="54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  <c r="BN738" s="11"/>
      <c r="BO738" s="11"/>
      <c r="BP738" s="11"/>
      <c r="BQ738" s="11"/>
      <c r="BR738" s="11"/>
      <c r="BS738" s="11"/>
      <c r="BT738" s="11"/>
      <c r="BU738" s="11"/>
      <c r="BV738" s="11"/>
      <c r="BW738" s="11"/>
      <c r="BX738" s="11"/>
      <c r="BY738" s="11"/>
    </row>
    <row r="739" spans="1:77" ht="14.25" customHeight="1">
      <c r="A739" s="11"/>
      <c r="B739" s="11"/>
      <c r="C739" s="53"/>
      <c r="D739" s="16"/>
      <c r="E739" s="16"/>
      <c r="F739" s="16"/>
      <c r="G739" s="16"/>
      <c r="H739" s="11"/>
      <c r="I739" s="54"/>
      <c r="J739" s="54"/>
      <c r="K739" s="54"/>
      <c r="L739" s="54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  <c r="BN739" s="11"/>
      <c r="BO739" s="11"/>
      <c r="BP739" s="11"/>
      <c r="BQ739" s="11"/>
      <c r="BR739" s="11"/>
      <c r="BS739" s="11"/>
      <c r="BT739" s="11"/>
      <c r="BU739" s="11"/>
      <c r="BV739" s="11"/>
      <c r="BW739" s="11"/>
      <c r="BX739" s="11"/>
      <c r="BY739" s="11"/>
    </row>
    <row r="740" spans="1:77" ht="14.25" customHeight="1">
      <c r="A740" s="11"/>
      <c r="B740" s="11"/>
      <c r="C740" s="53"/>
      <c r="D740" s="16"/>
      <c r="E740" s="16"/>
      <c r="F740" s="16"/>
      <c r="G740" s="16"/>
      <c r="H740" s="11"/>
      <c r="I740" s="54"/>
      <c r="J740" s="54"/>
      <c r="K740" s="54"/>
      <c r="L740" s="54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  <c r="BN740" s="11"/>
      <c r="BO740" s="11"/>
      <c r="BP740" s="11"/>
      <c r="BQ740" s="11"/>
      <c r="BR740" s="11"/>
      <c r="BS740" s="11"/>
      <c r="BT740" s="11"/>
      <c r="BU740" s="11"/>
      <c r="BV740" s="11"/>
      <c r="BW740" s="11"/>
      <c r="BX740" s="11"/>
      <c r="BY740" s="11"/>
    </row>
    <row r="741" spans="1:77" ht="14.25" customHeight="1">
      <c r="A741" s="11"/>
      <c r="B741" s="11"/>
      <c r="C741" s="53"/>
      <c r="D741" s="16"/>
      <c r="E741" s="16"/>
      <c r="F741" s="16"/>
      <c r="G741" s="16"/>
      <c r="H741" s="11"/>
      <c r="I741" s="54"/>
      <c r="J741" s="54"/>
      <c r="K741" s="54"/>
      <c r="L741" s="54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</row>
    <row r="742" spans="1:77" ht="14.25" customHeight="1">
      <c r="A742" s="11"/>
      <c r="B742" s="11"/>
      <c r="C742" s="53"/>
      <c r="D742" s="16"/>
      <c r="E742" s="16"/>
      <c r="F742" s="16"/>
      <c r="G742" s="16"/>
      <c r="H742" s="11"/>
      <c r="I742" s="54"/>
      <c r="J742" s="54"/>
      <c r="K742" s="54"/>
      <c r="L742" s="54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  <c r="BN742" s="11"/>
      <c r="BO742" s="11"/>
      <c r="BP742" s="11"/>
      <c r="BQ742" s="11"/>
      <c r="BR742" s="11"/>
      <c r="BS742" s="11"/>
      <c r="BT742" s="11"/>
      <c r="BU742" s="11"/>
      <c r="BV742" s="11"/>
      <c r="BW742" s="11"/>
      <c r="BX742" s="11"/>
      <c r="BY742" s="11"/>
    </row>
    <row r="743" spans="1:77" ht="14.25" customHeight="1">
      <c r="A743" s="11"/>
      <c r="B743" s="11"/>
      <c r="C743" s="53"/>
      <c r="D743" s="16"/>
      <c r="E743" s="16"/>
      <c r="F743" s="16"/>
      <c r="G743" s="16"/>
      <c r="H743" s="11"/>
      <c r="I743" s="54"/>
      <c r="J743" s="54"/>
      <c r="K743" s="54"/>
      <c r="L743" s="54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  <c r="BN743" s="11"/>
      <c r="BO743" s="11"/>
      <c r="BP743" s="11"/>
      <c r="BQ743" s="11"/>
      <c r="BR743" s="11"/>
      <c r="BS743" s="11"/>
      <c r="BT743" s="11"/>
      <c r="BU743" s="11"/>
      <c r="BV743" s="11"/>
      <c r="BW743" s="11"/>
      <c r="BX743" s="11"/>
      <c r="BY743" s="11"/>
    </row>
    <row r="744" spans="1:77" ht="14.25" customHeight="1">
      <c r="A744" s="11"/>
      <c r="B744" s="11"/>
      <c r="C744" s="53"/>
      <c r="D744" s="16"/>
      <c r="E744" s="16"/>
      <c r="F744" s="16"/>
      <c r="G744" s="16"/>
      <c r="H744" s="11"/>
      <c r="I744" s="54"/>
      <c r="J744" s="54"/>
      <c r="K744" s="54"/>
      <c r="L744" s="54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  <c r="BN744" s="11"/>
      <c r="BO744" s="11"/>
      <c r="BP744" s="11"/>
      <c r="BQ744" s="11"/>
      <c r="BR744" s="11"/>
      <c r="BS744" s="11"/>
      <c r="BT744" s="11"/>
      <c r="BU744" s="11"/>
      <c r="BV744" s="11"/>
      <c r="BW744" s="11"/>
      <c r="BX744" s="11"/>
      <c r="BY744" s="11"/>
    </row>
    <row r="745" spans="1:77" ht="14.25" customHeight="1">
      <c r="A745" s="11"/>
      <c r="B745" s="11"/>
      <c r="C745" s="53"/>
      <c r="D745" s="16"/>
      <c r="E745" s="16"/>
      <c r="F745" s="16"/>
      <c r="G745" s="16"/>
      <c r="H745" s="11"/>
      <c r="I745" s="54"/>
      <c r="J745" s="54"/>
      <c r="K745" s="54"/>
      <c r="L745" s="54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  <c r="BN745" s="11"/>
      <c r="BO745" s="11"/>
      <c r="BP745" s="11"/>
      <c r="BQ745" s="11"/>
      <c r="BR745" s="11"/>
      <c r="BS745" s="11"/>
      <c r="BT745" s="11"/>
      <c r="BU745" s="11"/>
      <c r="BV745" s="11"/>
      <c r="BW745" s="11"/>
      <c r="BX745" s="11"/>
      <c r="BY745" s="11"/>
    </row>
    <row r="746" spans="1:77" ht="14.25" customHeight="1">
      <c r="A746" s="11"/>
      <c r="B746" s="11"/>
      <c r="C746" s="53"/>
      <c r="D746" s="16"/>
      <c r="E746" s="16"/>
      <c r="F746" s="16"/>
      <c r="G746" s="16"/>
      <c r="H746" s="11"/>
      <c r="I746" s="54"/>
      <c r="J746" s="54"/>
      <c r="K746" s="54"/>
      <c r="L746" s="54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  <c r="BN746" s="11"/>
      <c r="BO746" s="11"/>
      <c r="BP746" s="11"/>
      <c r="BQ746" s="11"/>
      <c r="BR746" s="11"/>
      <c r="BS746" s="11"/>
      <c r="BT746" s="11"/>
      <c r="BU746" s="11"/>
      <c r="BV746" s="11"/>
      <c r="BW746" s="11"/>
      <c r="BX746" s="11"/>
      <c r="BY746" s="11"/>
    </row>
    <row r="747" spans="1:77" ht="14.25" customHeight="1">
      <c r="A747" s="11"/>
      <c r="B747" s="11"/>
      <c r="C747" s="53"/>
      <c r="D747" s="16"/>
      <c r="E747" s="16"/>
      <c r="F747" s="16"/>
      <c r="G747" s="16"/>
      <c r="H747" s="11"/>
      <c r="I747" s="54"/>
      <c r="J747" s="54"/>
      <c r="K747" s="54"/>
      <c r="L747" s="54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  <c r="BN747" s="11"/>
      <c r="BO747" s="11"/>
      <c r="BP747" s="11"/>
      <c r="BQ747" s="11"/>
      <c r="BR747" s="11"/>
      <c r="BS747" s="11"/>
      <c r="BT747" s="11"/>
      <c r="BU747" s="11"/>
      <c r="BV747" s="11"/>
      <c r="BW747" s="11"/>
      <c r="BX747" s="11"/>
      <c r="BY747" s="11"/>
    </row>
    <row r="748" spans="1:77" ht="14.25" customHeight="1">
      <c r="A748" s="11"/>
      <c r="B748" s="11"/>
      <c r="C748" s="53"/>
      <c r="D748" s="16"/>
      <c r="E748" s="16"/>
      <c r="F748" s="16"/>
      <c r="G748" s="16"/>
      <c r="H748" s="11"/>
      <c r="I748" s="54"/>
      <c r="J748" s="54"/>
      <c r="K748" s="54"/>
      <c r="L748" s="54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</row>
    <row r="749" spans="1:77" ht="14.25" customHeight="1">
      <c r="A749" s="11"/>
      <c r="B749" s="11"/>
      <c r="C749" s="53"/>
      <c r="D749" s="16"/>
      <c r="E749" s="16"/>
      <c r="F749" s="16"/>
      <c r="G749" s="16"/>
      <c r="H749" s="11"/>
      <c r="I749" s="54"/>
      <c r="J749" s="54"/>
      <c r="K749" s="54"/>
      <c r="L749" s="54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</row>
    <row r="750" spans="1:77" ht="14.25" customHeight="1">
      <c r="A750" s="11"/>
      <c r="B750" s="11"/>
      <c r="C750" s="53"/>
      <c r="D750" s="16"/>
      <c r="E750" s="16"/>
      <c r="F750" s="16"/>
      <c r="G750" s="16"/>
      <c r="H750" s="11"/>
      <c r="I750" s="54"/>
      <c r="J750" s="54"/>
      <c r="K750" s="54"/>
      <c r="L750" s="54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</row>
    <row r="751" spans="1:77" ht="14.25" customHeight="1">
      <c r="A751" s="11"/>
      <c r="B751" s="11"/>
      <c r="C751" s="53"/>
      <c r="D751" s="16"/>
      <c r="E751" s="16"/>
      <c r="F751" s="16"/>
      <c r="G751" s="16"/>
      <c r="H751" s="11"/>
      <c r="I751" s="54"/>
      <c r="J751" s="54"/>
      <c r="K751" s="54"/>
      <c r="L751" s="54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  <c r="BN751" s="11"/>
      <c r="BO751" s="11"/>
      <c r="BP751" s="11"/>
      <c r="BQ751" s="11"/>
      <c r="BR751" s="11"/>
      <c r="BS751" s="11"/>
      <c r="BT751" s="11"/>
      <c r="BU751" s="11"/>
      <c r="BV751" s="11"/>
      <c r="BW751" s="11"/>
      <c r="BX751" s="11"/>
      <c r="BY751" s="11"/>
    </row>
    <row r="752" spans="1:77" ht="14.25" customHeight="1">
      <c r="A752" s="11"/>
      <c r="B752" s="11"/>
      <c r="C752" s="53"/>
      <c r="D752" s="16"/>
      <c r="E752" s="16"/>
      <c r="F752" s="16"/>
      <c r="G752" s="16"/>
      <c r="H752" s="11"/>
      <c r="I752" s="54"/>
      <c r="J752" s="54"/>
      <c r="K752" s="54"/>
      <c r="L752" s="54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</row>
    <row r="753" spans="1:77" ht="14.25" customHeight="1">
      <c r="A753" s="11"/>
      <c r="B753" s="11"/>
      <c r="C753" s="53"/>
      <c r="D753" s="16"/>
      <c r="E753" s="16"/>
      <c r="F753" s="16"/>
      <c r="G753" s="16"/>
      <c r="H753" s="11"/>
      <c r="I753" s="54"/>
      <c r="J753" s="54"/>
      <c r="K753" s="54"/>
      <c r="L753" s="54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</row>
    <row r="754" spans="1:77" ht="14.25" customHeight="1">
      <c r="A754" s="11"/>
      <c r="B754" s="11"/>
      <c r="C754" s="53"/>
      <c r="D754" s="16"/>
      <c r="E754" s="16"/>
      <c r="F754" s="16"/>
      <c r="G754" s="16"/>
      <c r="H754" s="11"/>
      <c r="I754" s="54"/>
      <c r="J754" s="54"/>
      <c r="K754" s="54"/>
      <c r="L754" s="54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</row>
    <row r="755" spans="1:77" ht="14.25" customHeight="1">
      <c r="A755" s="11"/>
      <c r="B755" s="11"/>
      <c r="C755" s="53"/>
      <c r="D755" s="16"/>
      <c r="E755" s="16"/>
      <c r="F755" s="16"/>
      <c r="G755" s="16"/>
      <c r="H755" s="11"/>
      <c r="I755" s="54"/>
      <c r="J755" s="54"/>
      <c r="K755" s="54"/>
      <c r="L755" s="54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</row>
    <row r="756" spans="1:77" ht="14.25" customHeight="1">
      <c r="A756" s="11"/>
      <c r="B756" s="11"/>
      <c r="C756" s="53"/>
      <c r="D756" s="16"/>
      <c r="E756" s="16"/>
      <c r="F756" s="16"/>
      <c r="G756" s="16"/>
      <c r="H756" s="11"/>
      <c r="I756" s="54"/>
      <c r="J756" s="54"/>
      <c r="K756" s="54"/>
      <c r="L756" s="54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</row>
    <row r="757" spans="1:77" ht="14.25" customHeight="1">
      <c r="A757" s="11"/>
      <c r="B757" s="11"/>
      <c r="C757" s="53"/>
      <c r="D757" s="16"/>
      <c r="E757" s="16"/>
      <c r="F757" s="16"/>
      <c r="G757" s="16"/>
      <c r="H757" s="11"/>
      <c r="I757" s="54"/>
      <c r="J757" s="54"/>
      <c r="K757" s="54"/>
      <c r="L757" s="54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</row>
    <row r="758" spans="1:77" ht="14.25" customHeight="1">
      <c r="A758" s="11"/>
      <c r="B758" s="11"/>
      <c r="C758" s="53"/>
      <c r="D758" s="16"/>
      <c r="E758" s="16"/>
      <c r="F758" s="16"/>
      <c r="G758" s="16"/>
      <c r="H758" s="11"/>
      <c r="I758" s="54"/>
      <c r="J758" s="54"/>
      <c r="K758" s="54"/>
      <c r="L758" s="54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</row>
    <row r="759" spans="1:77" ht="14.25" customHeight="1">
      <c r="A759" s="11"/>
      <c r="B759" s="11"/>
      <c r="C759" s="53"/>
      <c r="D759" s="16"/>
      <c r="E759" s="16"/>
      <c r="F759" s="16"/>
      <c r="G759" s="16"/>
      <c r="H759" s="11"/>
      <c r="I759" s="54"/>
      <c r="J759" s="54"/>
      <c r="K759" s="54"/>
      <c r="L759" s="54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</row>
    <row r="760" spans="1:77" ht="14.25" customHeight="1">
      <c r="A760" s="11"/>
      <c r="B760" s="11"/>
      <c r="C760" s="53"/>
      <c r="D760" s="16"/>
      <c r="E760" s="16"/>
      <c r="F760" s="16"/>
      <c r="G760" s="16"/>
      <c r="H760" s="11"/>
      <c r="I760" s="54"/>
      <c r="J760" s="54"/>
      <c r="K760" s="54"/>
      <c r="L760" s="54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  <c r="BN760" s="11"/>
      <c r="BO760" s="11"/>
      <c r="BP760" s="11"/>
      <c r="BQ760" s="11"/>
      <c r="BR760" s="11"/>
      <c r="BS760" s="11"/>
      <c r="BT760" s="11"/>
      <c r="BU760" s="11"/>
      <c r="BV760" s="11"/>
      <c r="BW760" s="11"/>
      <c r="BX760" s="11"/>
      <c r="BY760" s="11"/>
    </row>
    <row r="761" spans="1:77" ht="14.25" customHeight="1">
      <c r="A761" s="11"/>
      <c r="B761" s="11"/>
      <c r="C761" s="53"/>
      <c r="D761" s="16"/>
      <c r="E761" s="16"/>
      <c r="F761" s="16"/>
      <c r="G761" s="16"/>
      <c r="H761" s="11"/>
      <c r="I761" s="54"/>
      <c r="J761" s="54"/>
      <c r="K761" s="54"/>
      <c r="L761" s="54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</row>
    <row r="762" spans="1:77" ht="14.25" customHeight="1">
      <c r="A762" s="11"/>
      <c r="B762" s="11"/>
      <c r="C762" s="53"/>
      <c r="D762" s="16"/>
      <c r="E762" s="16"/>
      <c r="F762" s="16"/>
      <c r="G762" s="16"/>
      <c r="H762" s="11"/>
      <c r="I762" s="54"/>
      <c r="J762" s="54"/>
      <c r="K762" s="54"/>
      <c r="L762" s="54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</row>
    <row r="763" spans="1:77" ht="14.25" customHeight="1">
      <c r="A763" s="11"/>
      <c r="B763" s="11"/>
      <c r="C763" s="53"/>
      <c r="D763" s="16"/>
      <c r="E763" s="16"/>
      <c r="F763" s="16"/>
      <c r="G763" s="16"/>
      <c r="H763" s="11"/>
      <c r="I763" s="54"/>
      <c r="J763" s="54"/>
      <c r="K763" s="54"/>
      <c r="L763" s="54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</row>
    <row r="764" spans="1:77" ht="14.25" customHeight="1">
      <c r="A764" s="11"/>
      <c r="B764" s="11"/>
      <c r="C764" s="53"/>
      <c r="D764" s="16"/>
      <c r="E764" s="16"/>
      <c r="F764" s="16"/>
      <c r="G764" s="16"/>
      <c r="H764" s="11"/>
      <c r="I764" s="54"/>
      <c r="J764" s="54"/>
      <c r="K764" s="54"/>
      <c r="L764" s="54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</row>
    <row r="765" spans="1:77" ht="14.25" customHeight="1">
      <c r="A765" s="11"/>
      <c r="B765" s="11"/>
      <c r="C765" s="53"/>
      <c r="D765" s="16"/>
      <c r="E765" s="16"/>
      <c r="F765" s="16"/>
      <c r="G765" s="16"/>
      <c r="H765" s="11"/>
      <c r="I765" s="54"/>
      <c r="J765" s="54"/>
      <c r="K765" s="54"/>
      <c r="L765" s="54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</row>
    <row r="766" spans="1:77" ht="14.25" customHeight="1">
      <c r="A766" s="11"/>
      <c r="B766" s="11"/>
      <c r="C766" s="53"/>
      <c r="D766" s="16"/>
      <c r="E766" s="16"/>
      <c r="F766" s="16"/>
      <c r="G766" s="16"/>
      <c r="H766" s="11"/>
      <c r="I766" s="54"/>
      <c r="J766" s="54"/>
      <c r="K766" s="54"/>
      <c r="L766" s="54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</row>
    <row r="767" spans="1:77" ht="14.25" customHeight="1">
      <c r="A767" s="11"/>
      <c r="B767" s="11"/>
      <c r="C767" s="53"/>
      <c r="D767" s="16"/>
      <c r="E767" s="16"/>
      <c r="F767" s="16"/>
      <c r="G767" s="16"/>
      <c r="H767" s="11"/>
      <c r="I767" s="54"/>
      <c r="J767" s="54"/>
      <c r="K767" s="54"/>
      <c r="L767" s="54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</row>
    <row r="768" spans="1:77" ht="14.25" customHeight="1">
      <c r="A768" s="11"/>
      <c r="B768" s="11"/>
      <c r="C768" s="53"/>
      <c r="D768" s="16"/>
      <c r="E768" s="16"/>
      <c r="F768" s="16"/>
      <c r="G768" s="16"/>
      <c r="H768" s="11"/>
      <c r="I768" s="54"/>
      <c r="J768" s="54"/>
      <c r="K768" s="54"/>
      <c r="L768" s="54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</row>
    <row r="769" spans="1:77" ht="14.25" customHeight="1">
      <c r="A769" s="11"/>
      <c r="B769" s="11"/>
      <c r="C769" s="53"/>
      <c r="D769" s="16"/>
      <c r="E769" s="16"/>
      <c r="F769" s="16"/>
      <c r="G769" s="16"/>
      <c r="H769" s="11"/>
      <c r="I769" s="54"/>
      <c r="J769" s="54"/>
      <c r="K769" s="54"/>
      <c r="L769" s="54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</row>
    <row r="770" spans="1:77" ht="14.25" customHeight="1">
      <c r="A770" s="11"/>
      <c r="B770" s="11"/>
      <c r="C770" s="53"/>
      <c r="D770" s="16"/>
      <c r="E770" s="16"/>
      <c r="F770" s="16"/>
      <c r="G770" s="16"/>
      <c r="H770" s="11"/>
      <c r="I770" s="54"/>
      <c r="J770" s="54"/>
      <c r="K770" s="54"/>
      <c r="L770" s="54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</row>
    <row r="771" spans="1:77" ht="14.25" customHeight="1">
      <c r="A771" s="11"/>
      <c r="B771" s="11"/>
      <c r="C771" s="53"/>
      <c r="D771" s="16"/>
      <c r="E771" s="16"/>
      <c r="F771" s="16"/>
      <c r="G771" s="16"/>
      <c r="H771" s="11"/>
      <c r="I771" s="54"/>
      <c r="J771" s="54"/>
      <c r="K771" s="54"/>
      <c r="L771" s="54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</row>
    <row r="772" spans="1:77" ht="14.25" customHeight="1">
      <c r="A772" s="11"/>
      <c r="B772" s="11"/>
      <c r="C772" s="53"/>
      <c r="D772" s="16"/>
      <c r="E772" s="16"/>
      <c r="F772" s="16"/>
      <c r="G772" s="16"/>
      <c r="H772" s="11"/>
      <c r="I772" s="54"/>
      <c r="J772" s="54"/>
      <c r="K772" s="54"/>
      <c r="L772" s="54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</row>
    <row r="773" spans="1:77" ht="14.25" customHeight="1">
      <c r="A773" s="11"/>
      <c r="B773" s="11"/>
      <c r="C773" s="53"/>
      <c r="D773" s="16"/>
      <c r="E773" s="16"/>
      <c r="F773" s="16"/>
      <c r="G773" s="16"/>
      <c r="H773" s="11"/>
      <c r="I773" s="54"/>
      <c r="J773" s="54"/>
      <c r="K773" s="54"/>
      <c r="L773" s="54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</row>
    <row r="774" spans="1:77" ht="14.25" customHeight="1">
      <c r="A774" s="11"/>
      <c r="B774" s="11"/>
      <c r="C774" s="53"/>
      <c r="D774" s="16"/>
      <c r="E774" s="16"/>
      <c r="F774" s="16"/>
      <c r="G774" s="16"/>
      <c r="H774" s="11"/>
      <c r="I774" s="54"/>
      <c r="J774" s="54"/>
      <c r="K774" s="54"/>
      <c r="L774" s="54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</row>
    <row r="775" spans="1:77" ht="14.25" customHeight="1">
      <c r="A775" s="11"/>
      <c r="B775" s="11"/>
      <c r="C775" s="53"/>
      <c r="D775" s="16"/>
      <c r="E775" s="16"/>
      <c r="F775" s="16"/>
      <c r="G775" s="16"/>
      <c r="H775" s="11"/>
      <c r="I775" s="54"/>
      <c r="J775" s="54"/>
      <c r="K775" s="54"/>
      <c r="L775" s="54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</row>
    <row r="776" spans="1:77" ht="14.25" customHeight="1">
      <c r="A776" s="11"/>
      <c r="B776" s="11"/>
      <c r="C776" s="53"/>
      <c r="D776" s="16"/>
      <c r="E776" s="16"/>
      <c r="F776" s="16"/>
      <c r="G776" s="16"/>
      <c r="H776" s="11"/>
      <c r="I776" s="54"/>
      <c r="J776" s="54"/>
      <c r="K776" s="54"/>
      <c r="L776" s="54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</row>
    <row r="777" spans="1:77" ht="14.25" customHeight="1">
      <c r="A777" s="11"/>
      <c r="B777" s="11"/>
      <c r="C777" s="53"/>
      <c r="D777" s="16"/>
      <c r="E777" s="16"/>
      <c r="F777" s="16"/>
      <c r="G777" s="16"/>
      <c r="H777" s="11"/>
      <c r="I777" s="54"/>
      <c r="J777" s="54"/>
      <c r="K777" s="54"/>
      <c r="L777" s="54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</row>
    <row r="778" spans="1:77" ht="14.25" customHeight="1">
      <c r="A778" s="11"/>
      <c r="B778" s="11"/>
      <c r="C778" s="53"/>
      <c r="D778" s="16"/>
      <c r="E778" s="16"/>
      <c r="F778" s="16"/>
      <c r="G778" s="16"/>
      <c r="H778" s="11"/>
      <c r="I778" s="54"/>
      <c r="J778" s="54"/>
      <c r="K778" s="54"/>
      <c r="L778" s="54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</row>
    <row r="779" spans="1:77" ht="14.25" customHeight="1">
      <c r="A779" s="11"/>
      <c r="B779" s="11"/>
      <c r="C779" s="53"/>
      <c r="D779" s="16"/>
      <c r="E779" s="16"/>
      <c r="F779" s="16"/>
      <c r="G779" s="16"/>
      <c r="H779" s="11"/>
      <c r="I779" s="54"/>
      <c r="J779" s="54"/>
      <c r="K779" s="54"/>
      <c r="L779" s="54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</row>
    <row r="780" spans="1:77" ht="14.25" customHeight="1">
      <c r="A780" s="11"/>
      <c r="B780" s="11"/>
      <c r="C780" s="53"/>
      <c r="D780" s="16"/>
      <c r="E780" s="16"/>
      <c r="F780" s="16"/>
      <c r="G780" s="16"/>
      <c r="H780" s="11"/>
      <c r="I780" s="54"/>
      <c r="J780" s="54"/>
      <c r="K780" s="54"/>
      <c r="L780" s="54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</row>
    <row r="781" spans="1:77" ht="14.25" customHeight="1">
      <c r="A781" s="11"/>
      <c r="B781" s="11"/>
      <c r="C781" s="53"/>
      <c r="D781" s="16"/>
      <c r="E781" s="16"/>
      <c r="F781" s="16"/>
      <c r="G781" s="16"/>
      <c r="H781" s="11"/>
      <c r="I781" s="54"/>
      <c r="J781" s="54"/>
      <c r="K781" s="54"/>
      <c r="L781" s="54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</row>
    <row r="782" spans="1:77" ht="14.25" customHeight="1">
      <c r="A782" s="11"/>
      <c r="B782" s="11"/>
      <c r="C782" s="53"/>
      <c r="D782" s="16"/>
      <c r="E782" s="16"/>
      <c r="F782" s="16"/>
      <c r="G782" s="16"/>
      <c r="H782" s="11"/>
      <c r="I782" s="54"/>
      <c r="J782" s="54"/>
      <c r="K782" s="54"/>
      <c r="L782" s="54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  <c r="BN782" s="11"/>
      <c r="BO782" s="11"/>
      <c r="BP782" s="11"/>
      <c r="BQ782" s="11"/>
      <c r="BR782" s="11"/>
      <c r="BS782" s="11"/>
      <c r="BT782" s="11"/>
      <c r="BU782" s="11"/>
      <c r="BV782" s="11"/>
      <c r="BW782" s="11"/>
      <c r="BX782" s="11"/>
      <c r="BY782" s="11"/>
    </row>
    <row r="783" spans="1:77" ht="14.25" customHeight="1">
      <c r="A783" s="11"/>
      <c r="B783" s="11"/>
      <c r="C783" s="53"/>
      <c r="D783" s="16"/>
      <c r="E783" s="16"/>
      <c r="F783" s="16"/>
      <c r="G783" s="16"/>
      <c r="H783" s="11"/>
      <c r="I783" s="54"/>
      <c r="J783" s="54"/>
      <c r="K783" s="54"/>
      <c r="L783" s="54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  <c r="BN783" s="11"/>
      <c r="BO783" s="11"/>
      <c r="BP783" s="11"/>
      <c r="BQ783" s="11"/>
      <c r="BR783" s="11"/>
      <c r="BS783" s="11"/>
      <c r="BT783" s="11"/>
      <c r="BU783" s="11"/>
      <c r="BV783" s="11"/>
      <c r="BW783" s="11"/>
      <c r="BX783" s="11"/>
      <c r="BY783" s="11"/>
    </row>
    <row r="784" spans="1:77" ht="14.25" customHeight="1">
      <c r="A784" s="11"/>
      <c r="B784" s="11"/>
      <c r="C784" s="53"/>
      <c r="D784" s="16"/>
      <c r="E784" s="16"/>
      <c r="F784" s="16"/>
      <c r="G784" s="16"/>
      <c r="H784" s="11"/>
      <c r="I784" s="54"/>
      <c r="J784" s="54"/>
      <c r="K784" s="54"/>
      <c r="L784" s="54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  <c r="BN784" s="11"/>
      <c r="BO784" s="11"/>
      <c r="BP784" s="11"/>
      <c r="BQ784" s="11"/>
      <c r="BR784" s="11"/>
      <c r="BS784" s="11"/>
      <c r="BT784" s="11"/>
      <c r="BU784" s="11"/>
      <c r="BV784" s="11"/>
      <c r="BW784" s="11"/>
      <c r="BX784" s="11"/>
      <c r="BY784" s="11"/>
    </row>
    <row r="785" spans="1:77" ht="14.25" customHeight="1">
      <c r="A785" s="11"/>
      <c r="B785" s="11"/>
      <c r="C785" s="53"/>
      <c r="D785" s="16"/>
      <c r="E785" s="16"/>
      <c r="F785" s="16"/>
      <c r="G785" s="16"/>
      <c r="H785" s="11"/>
      <c r="I785" s="54"/>
      <c r="J785" s="54"/>
      <c r="K785" s="54"/>
      <c r="L785" s="54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  <c r="BN785" s="11"/>
      <c r="BO785" s="11"/>
      <c r="BP785" s="11"/>
      <c r="BQ785" s="11"/>
      <c r="BR785" s="11"/>
      <c r="BS785" s="11"/>
      <c r="BT785" s="11"/>
      <c r="BU785" s="11"/>
      <c r="BV785" s="11"/>
      <c r="BW785" s="11"/>
      <c r="BX785" s="11"/>
      <c r="BY785" s="11"/>
    </row>
    <row r="786" spans="1:77" ht="14.25" customHeight="1">
      <c r="A786" s="11"/>
      <c r="B786" s="11"/>
      <c r="C786" s="53"/>
      <c r="D786" s="16"/>
      <c r="E786" s="16"/>
      <c r="F786" s="16"/>
      <c r="G786" s="16"/>
      <c r="H786" s="11"/>
      <c r="I786" s="54"/>
      <c r="J786" s="54"/>
      <c r="K786" s="54"/>
      <c r="L786" s="54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  <c r="BN786" s="11"/>
      <c r="BO786" s="11"/>
      <c r="BP786" s="11"/>
      <c r="BQ786" s="11"/>
      <c r="BR786" s="11"/>
      <c r="BS786" s="11"/>
      <c r="BT786" s="11"/>
      <c r="BU786" s="11"/>
      <c r="BV786" s="11"/>
      <c r="BW786" s="11"/>
      <c r="BX786" s="11"/>
      <c r="BY786" s="11"/>
    </row>
    <row r="787" spans="1:77" ht="14.25" customHeight="1">
      <c r="A787" s="11"/>
      <c r="B787" s="11"/>
      <c r="C787" s="53"/>
      <c r="D787" s="16"/>
      <c r="E787" s="16"/>
      <c r="F787" s="16"/>
      <c r="G787" s="16"/>
      <c r="H787" s="11"/>
      <c r="I787" s="54"/>
      <c r="J787" s="54"/>
      <c r="K787" s="54"/>
      <c r="L787" s="54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  <c r="BN787" s="11"/>
      <c r="BO787" s="11"/>
      <c r="BP787" s="11"/>
      <c r="BQ787" s="11"/>
      <c r="BR787" s="11"/>
      <c r="BS787" s="11"/>
      <c r="BT787" s="11"/>
      <c r="BU787" s="11"/>
      <c r="BV787" s="11"/>
      <c r="BW787" s="11"/>
      <c r="BX787" s="11"/>
      <c r="BY787" s="11"/>
    </row>
    <row r="788" spans="1:77" ht="14.25" customHeight="1">
      <c r="A788" s="11"/>
      <c r="B788" s="11"/>
      <c r="C788" s="53"/>
      <c r="D788" s="16"/>
      <c r="E788" s="16"/>
      <c r="F788" s="16"/>
      <c r="G788" s="16"/>
      <c r="H788" s="11"/>
      <c r="I788" s="54"/>
      <c r="J788" s="54"/>
      <c r="K788" s="54"/>
      <c r="L788" s="54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  <c r="BN788" s="11"/>
      <c r="BO788" s="11"/>
      <c r="BP788" s="11"/>
      <c r="BQ788" s="11"/>
      <c r="BR788" s="11"/>
      <c r="BS788" s="11"/>
      <c r="BT788" s="11"/>
      <c r="BU788" s="11"/>
      <c r="BV788" s="11"/>
      <c r="BW788" s="11"/>
      <c r="BX788" s="11"/>
      <c r="BY788" s="11"/>
    </row>
    <row r="789" spans="1:77" ht="14.25" customHeight="1">
      <c r="A789" s="11"/>
      <c r="B789" s="11"/>
      <c r="C789" s="53"/>
      <c r="D789" s="16"/>
      <c r="E789" s="16"/>
      <c r="F789" s="16"/>
      <c r="G789" s="16"/>
      <c r="H789" s="11"/>
      <c r="I789" s="54"/>
      <c r="J789" s="54"/>
      <c r="K789" s="54"/>
      <c r="L789" s="54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  <c r="BN789" s="11"/>
      <c r="BO789" s="11"/>
      <c r="BP789" s="11"/>
      <c r="BQ789" s="11"/>
      <c r="BR789" s="11"/>
      <c r="BS789" s="11"/>
      <c r="BT789" s="11"/>
      <c r="BU789" s="11"/>
      <c r="BV789" s="11"/>
      <c r="BW789" s="11"/>
      <c r="BX789" s="11"/>
      <c r="BY789" s="11"/>
    </row>
    <row r="790" spans="1:77" ht="14.25" customHeight="1">
      <c r="A790" s="11"/>
      <c r="B790" s="11"/>
      <c r="C790" s="53"/>
      <c r="D790" s="16"/>
      <c r="E790" s="16"/>
      <c r="F790" s="16"/>
      <c r="G790" s="16"/>
      <c r="H790" s="11"/>
      <c r="I790" s="54"/>
      <c r="J790" s="54"/>
      <c r="K790" s="54"/>
      <c r="L790" s="54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  <c r="BN790" s="11"/>
      <c r="BO790" s="11"/>
      <c r="BP790" s="11"/>
      <c r="BQ790" s="11"/>
      <c r="BR790" s="11"/>
      <c r="BS790" s="11"/>
      <c r="BT790" s="11"/>
      <c r="BU790" s="11"/>
      <c r="BV790" s="11"/>
      <c r="BW790" s="11"/>
      <c r="BX790" s="11"/>
      <c r="BY790" s="11"/>
    </row>
    <row r="791" spans="1:77" ht="14.25" customHeight="1">
      <c r="A791" s="11"/>
      <c r="B791" s="11"/>
      <c r="C791" s="53"/>
      <c r="D791" s="16"/>
      <c r="E791" s="16"/>
      <c r="F791" s="16"/>
      <c r="G791" s="16"/>
      <c r="H791" s="11"/>
      <c r="I791" s="54"/>
      <c r="J791" s="54"/>
      <c r="K791" s="54"/>
      <c r="L791" s="54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  <c r="BN791" s="11"/>
      <c r="BO791" s="11"/>
      <c r="BP791" s="11"/>
      <c r="BQ791" s="11"/>
      <c r="BR791" s="11"/>
      <c r="BS791" s="11"/>
      <c r="BT791" s="11"/>
      <c r="BU791" s="11"/>
      <c r="BV791" s="11"/>
      <c r="BW791" s="11"/>
      <c r="BX791" s="11"/>
      <c r="BY791" s="11"/>
    </row>
    <row r="792" spans="1:77" ht="14.25" customHeight="1">
      <c r="A792" s="11"/>
      <c r="B792" s="11"/>
      <c r="C792" s="53"/>
      <c r="D792" s="16"/>
      <c r="E792" s="16"/>
      <c r="F792" s="16"/>
      <c r="G792" s="16"/>
      <c r="H792" s="11"/>
      <c r="I792" s="54"/>
      <c r="J792" s="54"/>
      <c r="K792" s="54"/>
      <c r="L792" s="54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  <c r="BN792" s="11"/>
      <c r="BO792" s="11"/>
      <c r="BP792" s="11"/>
      <c r="BQ792" s="11"/>
      <c r="BR792" s="11"/>
      <c r="BS792" s="11"/>
      <c r="BT792" s="11"/>
      <c r="BU792" s="11"/>
      <c r="BV792" s="11"/>
      <c r="BW792" s="11"/>
      <c r="BX792" s="11"/>
      <c r="BY792" s="11"/>
    </row>
    <row r="793" spans="1:77" ht="14.25" customHeight="1">
      <c r="A793" s="11"/>
      <c r="B793" s="11"/>
      <c r="C793" s="53"/>
      <c r="D793" s="16"/>
      <c r="E793" s="16"/>
      <c r="F793" s="16"/>
      <c r="G793" s="16"/>
      <c r="H793" s="11"/>
      <c r="I793" s="54"/>
      <c r="J793" s="54"/>
      <c r="K793" s="54"/>
      <c r="L793" s="54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  <c r="BN793" s="11"/>
      <c r="BO793" s="11"/>
      <c r="BP793" s="11"/>
      <c r="BQ793" s="11"/>
      <c r="BR793" s="11"/>
      <c r="BS793" s="11"/>
      <c r="BT793" s="11"/>
      <c r="BU793" s="11"/>
      <c r="BV793" s="11"/>
      <c r="BW793" s="11"/>
      <c r="BX793" s="11"/>
      <c r="BY793" s="11"/>
    </row>
    <row r="794" spans="1:77" ht="14.25" customHeight="1">
      <c r="A794" s="11"/>
      <c r="B794" s="11"/>
      <c r="C794" s="53"/>
      <c r="D794" s="16"/>
      <c r="E794" s="16"/>
      <c r="F794" s="16"/>
      <c r="G794" s="16"/>
      <c r="H794" s="11"/>
      <c r="I794" s="54"/>
      <c r="J794" s="54"/>
      <c r="K794" s="54"/>
      <c r="L794" s="54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  <c r="BN794" s="11"/>
      <c r="BO794" s="11"/>
      <c r="BP794" s="11"/>
      <c r="BQ794" s="11"/>
      <c r="BR794" s="11"/>
      <c r="BS794" s="11"/>
      <c r="BT794" s="11"/>
      <c r="BU794" s="11"/>
      <c r="BV794" s="11"/>
      <c r="BW794" s="11"/>
      <c r="BX794" s="11"/>
      <c r="BY794" s="11"/>
    </row>
    <row r="795" spans="1:77" ht="14.25" customHeight="1">
      <c r="A795" s="11"/>
      <c r="B795" s="11"/>
      <c r="C795" s="53"/>
      <c r="D795" s="16"/>
      <c r="E795" s="16"/>
      <c r="F795" s="16"/>
      <c r="G795" s="16"/>
      <c r="H795" s="11"/>
      <c r="I795" s="54"/>
      <c r="J795" s="54"/>
      <c r="K795" s="54"/>
      <c r="L795" s="54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  <c r="BN795" s="11"/>
      <c r="BO795" s="11"/>
      <c r="BP795" s="11"/>
      <c r="BQ795" s="11"/>
      <c r="BR795" s="11"/>
      <c r="BS795" s="11"/>
      <c r="BT795" s="11"/>
      <c r="BU795" s="11"/>
      <c r="BV795" s="11"/>
      <c r="BW795" s="11"/>
      <c r="BX795" s="11"/>
      <c r="BY795" s="11"/>
    </row>
    <row r="796" spans="1:77" ht="14.25" customHeight="1">
      <c r="A796" s="11"/>
      <c r="B796" s="11"/>
      <c r="C796" s="53"/>
      <c r="D796" s="16"/>
      <c r="E796" s="16"/>
      <c r="F796" s="16"/>
      <c r="G796" s="16"/>
      <c r="H796" s="11"/>
      <c r="I796" s="54"/>
      <c r="J796" s="54"/>
      <c r="K796" s="54"/>
      <c r="L796" s="54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  <c r="BN796" s="11"/>
      <c r="BO796" s="11"/>
      <c r="BP796" s="11"/>
      <c r="BQ796" s="11"/>
      <c r="BR796" s="11"/>
      <c r="BS796" s="11"/>
      <c r="BT796" s="11"/>
      <c r="BU796" s="11"/>
      <c r="BV796" s="11"/>
      <c r="BW796" s="11"/>
      <c r="BX796" s="11"/>
      <c r="BY796" s="11"/>
    </row>
    <row r="797" spans="1:77" ht="14.25" customHeight="1">
      <c r="A797" s="11"/>
      <c r="B797" s="11"/>
      <c r="C797" s="53"/>
      <c r="D797" s="16"/>
      <c r="E797" s="16"/>
      <c r="F797" s="16"/>
      <c r="G797" s="16"/>
      <c r="H797" s="11"/>
      <c r="I797" s="54"/>
      <c r="J797" s="54"/>
      <c r="K797" s="54"/>
      <c r="L797" s="54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  <c r="BN797" s="11"/>
      <c r="BO797" s="11"/>
      <c r="BP797" s="11"/>
      <c r="BQ797" s="11"/>
      <c r="BR797" s="11"/>
      <c r="BS797" s="11"/>
      <c r="BT797" s="11"/>
      <c r="BU797" s="11"/>
      <c r="BV797" s="11"/>
      <c r="BW797" s="11"/>
      <c r="BX797" s="11"/>
      <c r="BY797" s="11"/>
    </row>
    <row r="798" spans="1:77" ht="14.25" customHeight="1">
      <c r="A798" s="11"/>
      <c r="B798" s="11"/>
      <c r="C798" s="53"/>
      <c r="D798" s="16"/>
      <c r="E798" s="16"/>
      <c r="F798" s="16"/>
      <c r="G798" s="16"/>
      <c r="H798" s="11"/>
      <c r="I798" s="54"/>
      <c r="J798" s="54"/>
      <c r="K798" s="54"/>
      <c r="L798" s="54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  <c r="BN798" s="11"/>
      <c r="BO798" s="11"/>
      <c r="BP798" s="11"/>
      <c r="BQ798" s="11"/>
      <c r="BR798" s="11"/>
      <c r="BS798" s="11"/>
      <c r="BT798" s="11"/>
      <c r="BU798" s="11"/>
      <c r="BV798" s="11"/>
      <c r="BW798" s="11"/>
      <c r="BX798" s="11"/>
      <c r="BY798" s="11"/>
    </row>
    <row r="799" spans="1:77" ht="14.25" customHeight="1">
      <c r="A799" s="11"/>
      <c r="B799" s="11"/>
      <c r="C799" s="53"/>
      <c r="D799" s="16"/>
      <c r="E799" s="16"/>
      <c r="F799" s="16"/>
      <c r="G799" s="16"/>
      <c r="H799" s="11"/>
      <c r="I799" s="54"/>
      <c r="J799" s="54"/>
      <c r="K799" s="54"/>
      <c r="L799" s="54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  <c r="BN799" s="11"/>
      <c r="BO799" s="11"/>
      <c r="BP799" s="11"/>
      <c r="BQ799" s="11"/>
      <c r="BR799" s="11"/>
      <c r="BS799" s="11"/>
      <c r="BT799" s="11"/>
      <c r="BU799" s="11"/>
      <c r="BV799" s="11"/>
      <c r="BW799" s="11"/>
      <c r="BX799" s="11"/>
      <c r="BY799" s="11"/>
    </row>
    <row r="800" spans="1:77" ht="14.25" customHeight="1">
      <c r="A800" s="11"/>
      <c r="B800" s="11"/>
      <c r="C800" s="53"/>
      <c r="D800" s="16"/>
      <c r="E800" s="16"/>
      <c r="F800" s="16"/>
      <c r="G800" s="16"/>
      <c r="H800" s="11"/>
      <c r="I800" s="54"/>
      <c r="J800" s="54"/>
      <c r="K800" s="54"/>
      <c r="L800" s="54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  <c r="BN800" s="11"/>
      <c r="BO800" s="11"/>
      <c r="BP800" s="11"/>
      <c r="BQ800" s="11"/>
      <c r="BR800" s="11"/>
      <c r="BS800" s="11"/>
      <c r="BT800" s="11"/>
      <c r="BU800" s="11"/>
      <c r="BV800" s="11"/>
      <c r="BW800" s="11"/>
      <c r="BX800" s="11"/>
      <c r="BY800" s="11"/>
    </row>
    <row r="801" spans="1:77" ht="14.25" customHeight="1">
      <c r="A801" s="11"/>
      <c r="B801" s="11"/>
      <c r="C801" s="53"/>
      <c r="D801" s="16"/>
      <c r="E801" s="16"/>
      <c r="F801" s="16"/>
      <c r="G801" s="16"/>
      <c r="H801" s="11"/>
      <c r="I801" s="54"/>
      <c r="J801" s="54"/>
      <c r="K801" s="54"/>
      <c r="L801" s="54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  <c r="BN801" s="11"/>
      <c r="BO801" s="11"/>
      <c r="BP801" s="11"/>
      <c r="BQ801" s="11"/>
      <c r="BR801" s="11"/>
      <c r="BS801" s="11"/>
      <c r="BT801" s="11"/>
      <c r="BU801" s="11"/>
      <c r="BV801" s="11"/>
      <c r="BW801" s="11"/>
      <c r="BX801" s="11"/>
      <c r="BY801" s="11"/>
    </row>
    <row r="802" spans="1:77" ht="14.25" customHeight="1">
      <c r="A802" s="11"/>
      <c r="B802" s="11"/>
      <c r="C802" s="53"/>
      <c r="D802" s="16"/>
      <c r="E802" s="16"/>
      <c r="F802" s="16"/>
      <c r="G802" s="16"/>
      <c r="H802" s="11"/>
      <c r="I802" s="54"/>
      <c r="J802" s="54"/>
      <c r="K802" s="54"/>
      <c r="L802" s="54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  <c r="BN802" s="11"/>
      <c r="BO802" s="11"/>
      <c r="BP802" s="11"/>
      <c r="BQ802" s="11"/>
      <c r="BR802" s="11"/>
      <c r="BS802" s="11"/>
      <c r="BT802" s="11"/>
      <c r="BU802" s="11"/>
      <c r="BV802" s="11"/>
      <c r="BW802" s="11"/>
      <c r="BX802" s="11"/>
      <c r="BY802" s="11"/>
    </row>
    <row r="803" spans="1:77" ht="14.25" customHeight="1">
      <c r="A803" s="11"/>
      <c r="B803" s="11"/>
      <c r="C803" s="53"/>
      <c r="D803" s="16"/>
      <c r="E803" s="16"/>
      <c r="F803" s="16"/>
      <c r="G803" s="16"/>
      <c r="H803" s="11"/>
      <c r="I803" s="54"/>
      <c r="J803" s="54"/>
      <c r="K803" s="54"/>
      <c r="L803" s="54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  <c r="BN803" s="11"/>
      <c r="BO803" s="11"/>
      <c r="BP803" s="11"/>
      <c r="BQ803" s="11"/>
      <c r="BR803" s="11"/>
      <c r="BS803" s="11"/>
      <c r="BT803" s="11"/>
      <c r="BU803" s="11"/>
      <c r="BV803" s="11"/>
      <c r="BW803" s="11"/>
      <c r="BX803" s="11"/>
      <c r="BY803" s="11"/>
    </row>
    <row r="804" spans="1:77" ht="14.25" customHeight="1">
      <c r="A804" s="11"/>
      <c r="B804" s="11"/>
      <c r="C804" s="53"/>
      <c r="D804" s="16"/>
      <c r="E804" s="16"/>
      <c r="F804" s="16"/>
      <c r="G804" s="16"/>
      <c r="H804" s="11"/>
      <c r="I804" s="54"/>
      <c r="J804" s="54"/>
      <c r="K804" s="54"/>
      <c r="L804" s="54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  <c r="BN804" s="11"/>
      <c r="BO804" s="11"/>
      <c r="BP804" s="11"/>
      <c r="BQ804" s="11"/>
      <c r="BR804" s="11"/>
      <c r="BS804" s="11"/>
      <c r="BT804" s="11"/>
      <c r="BU804" s="11"/>
      <c r="BV804" s="11"/>
      <c r="BW804" s="11"/>
      <c r="BX804" s="11"/>
      <c r="BY804" s="11"/>
    </row>
    <row r="805" spans="1:77" ht="14.25" customHeight="1">
      <c r="A805" s="11"/>
      <c r="B805" s="11"/>
      <c r="C805" s="53"/>
      <c r="D805" s="16"/>
      <c r="E805" s="16"/>
      <c r="F805" s="16"/>
      <c r="G805" s="16"/>
      <c r="H805" s="11"/>
      <c r="I805" s="54"/>
      <c r="J805" s="54"/>
      <c r="K805" s="54"/>
      <c r="L805" s="54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  <c r="BN805" s="11"/>
      <c r="BO805" s="11"/>
      <c r="BP805" s="11"/>
      <c r="BQ805" s="11"/>
      <c r="BR805" s="11"/>
      <c r="BS805" s="11"/>
      <c r="BT805" s="11"/>
      <c r="BU805" s="11"/>
      <c r="BV805" s="11"/>
      <c r="BW805" s="11"/>
      <c r="BX805" s="11"/>
      <c r="BY805" s="11"/>
    </row>
    <row r="806" spans="1:77" ht="14.25" customHeight="1">
      <c r="A806" s="11"/>
      <c r="B806" s="11"/>
      <c r="C806" s="53"/>
      <c r="D806" s="16"/>
      <c r="E806" s="16"/>
      <c r="F806" s="16"/>
      <c r="G806" s="16"/>
      <c r="H806" s="11"/>
      <c r="I806" s="54"/>
      <c r="J806" s="54"/>
      <c r="K806" s="54"/>
      <c r="L806" s="54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  <c r="BN806" s="11"/>
      <c r="BO806" s="11"/>
      <c r="BP806" s="11"/>
      <c r="BQ806" s="11"/>
      <c r="BR806" s="11"/>
      <c r="BS806" s="11"/>
      <c r="BT806" s="11"/>
      <c r="BU806" s="11"/>
      <c r="BV806" s="11"/>
      <c r="BW806" s="11"/>
      <c r="BX806" s="11"/>
      <c r="BY806" s="11"/>
    </row>
    <row r="807" spans="1:77" ht="14.25" customHeight="1">
      <c r="A807" s="11"/>
      <c r="B807" s="11"/>
      <c r="C807" s="53"/>
      <c r="D807" s="16"/>
      <c r="E807" s="16"/>
      <c r="F807" s="16"/>
      <c r="G807" s="16"/>
      <c r="H807" s="11"/>
      <c r="I807" s="54"/>
      <c r="J807" s="54"/>
      <c r="K807" s="54"/>
      <c r="L807" s="54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  <c r="BN807" s="11"/>
      <c r="BO807" s="11"/>
      <c r="BP807" s="11"/>
      <c r="BQ807" s="11"/>
      <c r="BR807" s="11"/>
      <c r="BS807" s="11"/>
      <c r="BT807" s="11"/>
      <c r="BU807" s="11"/>
      <c r="BV807" s="11"/>
      <c r="BW807" s="11"/>
      <c r="BX807" s="11"/>
      <c r="BY807" s="11"/>
    </row>
    <row r="808" spans="1:77" ht="14.25" customHeight="1">
      <c r="A808" s="11"/>
      <c r="B808" s="11"/>
      <c r="C808" s="53"/>
      <c r="D808" s="16"/>
      <c r="E808" s="16"/>
      <c r="F808" s="16"/>
      <c r="G808" s="16"/>
      <c r="H808" s="11"/>
      <c r="I808" s="54"/>
      <c r="J808" s="54"/>
      <c r="K808" s="54"/>
      <c r="L808" s="54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  <c r="BN808" s="11"/>
      <c r="BO808" s="11"/>
      <c r="BP808" s="11"/>
      <c r="BQ808" s="11"/>
      <c r="BR808" s="11"/>
      <c r="BS808" s="11"/>
      <c r="BT808" s="11"/>
      <c r="BU808" s="11"/>
      <c r="BV808" s="11"/>
      <c r="BW808" s="11"/>
      <c r="BX808" s="11"/>
      <c r="BY808" s="11"/>
    </row>
    <row r="809" spans="1:77" ht="14.25" customHeight="1">
      <c r="A809" s="11"/>
      <c r="B809" s="11"/>
      <c r="C809" s="53"/>
      <c r="D809" s="16"/>
      <c r="E809" s="16"/>
      <c r="F809" s="16"/>
      <c r="G809" s="16"/>
      <c r="H809" s="11"/>
      <c r="I809" s="54"/>
      <c r="J809" s="54"/>
      <c r="K809" s="54"/>
      <c r="L809" s="54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  <c r="BN809" s="11"/>
      <c r="BO809" s="11"/>
      <c r="BP809" s="11"/>
      <c r="BQ809" s="11"/>
      <c r="BR809" s="11"/>
      <c r="BS809" s="11"/>
      <c r="BT809" s="11"/>
      <c r="BU809" s="11"/>
      <c r="BV809" s="11"/>
      <c r="BW809" s="11"/>
      <c r="BX809" s="11"/>
      <c r="BY809" s="11"/>
    </row>
    <row r="810" spans="1:77" ht="14.25" customHeight="1">
      <c r="A810" s="11"/>
      <c r="B810" s="11"/>
      <c r="C810" s="53"/>
      <c r="D810" s="16"/>
      <c r="E810" s="16"/>
      <c r="F810" s="16"/>
      <c r="G810" s="16"/>
      <c r="H810" s="11"/>
      <c r="I810" s="54"/>
      <c r="J810" s="54"/>
      <c r="K810" s="54"/>
      <c r="L810" s="54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  <c r="BN810" s="11"/>
      <c r="BO810" s="11"/>
      <c r="BP810" s="11"/>
      <c r="BQ810" s="11"/>
      <c r="BR810" s="11"/>
      <c r="BS810" s="11"/>
      <c r="BT810" s="11"/>
      <c r="BU810" s="11"/>
      <c r="BV810" s="11"/>
      <c r="BW810" s="11"/>
      <c r="BX810" s="11"/>
      <c r="BY810" s="11"/>
    </row>
    <row r="811" spans="1:77" ht="14.25" customHeight="1">
      <c r="A811" s="11"/>
      <c r="B811" s="11"/>
      <c r="C811" s="53"/>
      <c r="D811" s="16"/>
      <c r="E811" s="16"/>
      <c r="F811" s="16"/>
      <c r="G811" s="16"/>
      <c r="H811" s="11"/>
      <c r="I811" s="54"/>
      <c r="J811" s="54"/>
      <c r="K811" s="54"/>
      <c r="L811" s="54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  <c r="BN811" s="11"/>
      <c r="BO811" s="11"/>
      <c r="BP811" s="11"/>
      <c r="BQ811" s="11"/>
      <c r="BR811" s="11"/>
      <c r="BS811" s="11"/>
      <c r="BT811" s="11"/>
      <c r="BU811" s="11"/>
      <c r="BV811" s="11"/>
      <c r="BW811" s="11"/>
      <c r="BX811" s="11"/>
      <c r="BY811" s="11"/>
    </row>
    <row r="812" spans="1:77" ht="14.25" customHeight="1">
      <c r="A812" s="11"/>
      <c r="B812" s="11"/>
      <c r="C812" s="53"/>
      <c r="D812" s="16"/>
      <c r="E812" s="16"/>
      <c r="F812" s="16"/>
      <c r="G812" s="16"/>
      <c r="H812" s="11"/>
      <c r="I812" s="54"/>
      <c r="J812" s="54"/>
      <c r="K812" s="54"/>
      <c r="L812" s="54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  <c r="BN812" s="11"/>
      <c r="BO812" s="11"/>
      <c r="BP812" s="11"/>
      <c r="BQ812" s="11"/>
      <c r="BR812" s="11"/>
      <c r="BS812" s="11"/>
      <c r="BT812" s="11"/>
      <c r="BU812" s="11"/>
      <c r="BV812" s="11"/>
      <c r="BW812" s="11"/>
      <c r="BX812" s="11"/>
      <c r="BY812" s="11"/>
    </row>
    <row r="813" spans="1:77" ht="14.25" customHeight="1">
      <c r="A813" s="11"/>
      <c r="B813" s="11"/>
      <c r="C813" s="53"/>
      <c r="D813" s="16"/>
      <c r="E813" s="16"/>
      <c r="F813" s="16"/>
      <c r="G813" s="16"/>
      <c r="H813" s="11"/>
      <c r="I813" s="54"/>
      <c r="J813" s="54"/>
      <c r="K813" s="54"/>
      <c r="L813" s="54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  <c r="BN813" s="11"/>
      <c r="BO813" s="11"/>
      <c r="BP813" s="11"/>
      <c r="BQ813" s="11"/>
      <c r="BR813" s="11"/>
      <c r="BS813" s="11"/>
      <c r="BT813" s="11"/>
      <c r="BU813" s="11"/>
      <c r="BV813" s="11"/>
      <c r="BW813" s="11"/>
      <c r="BX813" s="11"/>
      <c r="BY813" s="11"/>
    </row>
    <row r="814" spans="1:77" ht="14.25" customHeight="1">
      <c r="A814" s="11"/>
      <c r="B814" s="11"/>
      <c r="C814" s="53"/>
      <c r="D814" s="16"/>
      <c r="E814" s="16"/>
      <c r="F814" s="16"/>
      <c r="G814" s="16"/>
      <c r="H814" s="11"/>
      <c r="I814" s="54"/>
      <c r="J814" s="54"/>
      <c r="K814" s="54"/>
      <c r="L814" s="54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  <c r="BN814" s="11"/>
      <c r="BO814" s="11"/>
      <c r="BP814" s="11"/>
      <c r="BQ814" s="11"/>
      <c r="BR814" s="11"/>
      <c r="BS814" s="11"/>
      <c r="BT814" s="11"/>
      <c r="BU814" s="11"/>
      <c r="BV814" s="11"/>
      <c r="BW814" s="11"/>
      <c r="BX814" s="11"/>
      <c r="BY814" s="11"/>
    </row>
    <row r="815" spans="1:77" ht="14.25" customHeight="1">
      <c r="A815" s="11"/>
      <c r="B815" s="11"/>
      <c r="C815" s="53"/>
      <c r="D815" s="16"/>
      <c r="E815" s="16"/>
      <c r="F815" s="16"/>
      <c r="G815" s="16"/>
      <c r="H815" s="11"/>
      <c r="I815" s="54"/>
      <c r="J815" s="54"/>
      <c r="K815" s="54"/>
      <c r="L815" s="54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  <c r="BN815" s="11"/>
      <c r="BO815" s="11"/>
      <c r="BP815" s="11"/>
      <c r="BQ815" s="11"/>
      <c r="BR815" s="11"/>
      <c r="BS815" s="11"/>
      <c r="BT815" s="11"/>
      <c r="BU815" s="11"/>
      <c r="BV815" s="11"/>
      <c r="BW815" s="11"/>
      <c r="BX815" s="11"/>
      <c r="BY815" s="11"/>
    </row>
    <row r="816" spans="1:77" ht="14.25" customHeight="1">
      <c r="A816" s="11"/>
      <c r="B816" s="11"/>
      <c r="C816" s="53"/>
      <c r="D816" s="16"/>
      <c r="E816" s="16"/>
      <c r="F816" s="16"/>
      <c r="G816" s="16"/>
      <c r="H816" s="11"/>
      <c r="I816" s="54"/>
      <c r="J816" s="54"/>
      <c r="K816" s="54"/>
      <c r="L816" s="54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  <c r="BN816" s="11"/>
      <c r="BO816" s="11"/>
      <c r="BP816" s="11"/>
      <c r="BQ816" s="11"/>
      <c r="BR816" s="11"/>
      <c r="BS816" s="11"/>
      <c r="BT816" s="11"/>
      <c r="BU816" s="11"/>
      <c r="BV816" s="11"/>
      <c r="BW816" s="11"/>
      <c r="BX816" s="11"/>
      <c r="BY816" s="11"/>
    </row>
    <row r="817" spans="1:77" ht="14.25" customHeight="1">
      <c r="A817" s="11"/>
      <c r="B817" s="11"/>
      <c r="C817" s="53"/>
      <c r="D817" s="16"/>
      <c r="E817" s="16"/>
      <c r="F817" s="16"/>
      <c r="G817" s="16"/>
      <c r="H817" s="11"/>
      <c r="I817" s="54"/>
      <c r="J817" s="54"/>
      <c r="K817" s="54"/>
      <c r="L817" s="54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  <c r="BN817" s="11"/>
      <c r="BO817" s="11"/>
      <c r="BP817" s="11"/>
      <c r="BQ817" s="11"/>
      <c r="BR817" s="11"/>
      <c r="BS817" s="11"/>
      <c r="BT817" s="11"/>
      <c r="BU817" s="11"/>
      <c r="BV817" s="11"/>
      <c r="BW817" s="11"/>
      <c r="BX817" s="11"/>
      <c r="BY817" s="11"/>
    </row>
    <row r="818" spans="1:77" ht="14.25" customHeight="1">
      <c r="A818" s="11"/>
      <c r="B818" s="11"/>
      <c r="C818" s="53"/>
      <c r="D818" s="16"/>
      <c r="E818" s="16"/>
      <c r="F818" s="16"/>
      <c r="G818" s="16"/>
      <c r="H818" s="11"/>
      <c r="I818" s="54"/>
      <c r="J818" s="54"/>
      <c r="K818" s="54"/>
      <c r="L818" s="54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  <c r="BN818" s="11"/>
      <c r="BO818" s="11"/>
      <c r="BP818" s="11"/>
      <c r="BQ818" s="11"/>
      <c r="BR818" s="11"/>
      <c r="BS818" s="11"/>
      <c r="BT818" s="11"/>
      <c r="BU818" s="11"/>
      <c r="BV818" s="11"/>
      <c r="BW818" s="11"/>
      <c r="BX818" s="11"/>
      <c r="BY818" s="11"/>
    </row>
    <row r="819" spans="1:77" ht="14.25" customHeight="1">
      <c r="A819" s="11"/>
      <c r="B819" s="11"/>
      <c r="C819" s="53"/>
      <c r="D819" s="16"/>
      <c r="E819" s="16"/>
      <c r="F819" s="16"/>
      <c r="G819" s="16"/>
      <c r="H819" s="11"/>
      <c r="I819" s="54"/>
      <c r="J819" s="54"/>
      <c r="K819" s="54"/>
      <c r="L819" s="54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  <c r="BN819" s="11"/>
      <c r="BO819" s="11"/>
      <c r="BP819" s="11"/>
      <c r="BQ819" s="11"/>
      <c r="BR819" s="11"/>
      <c r="BS819" s="11"/>
      <c r="BT819" s="11"/>
      <c r="BU819" s="11"/>
      <c r="BV819" s="11"/>
      <c r="BW819" s="11"/>
      <c r="BX819" s="11"/>
      <c r="BY819" s="11"/>
    </row>
    <row r="820" spans="1:77" ht="14.25" customHeight="1">
      <c r="A820" s="11"/>
      <c r="B820" s="11"/>
      <c r="C820" s="53"/>
      <c r="D820" s="16"/>
      <c r="E820" s="16"/>
      <c r="F820" s="16"/>
      <c r="G820" s="16"/>
      <c r="H820" s="11"/>
      <c r="I820" s="54"/>
      <c r="J820" s="54"/>
      <c r="K820" s="54"/>
      <c r="L820" s="54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  <c r="BN820" s="11"/>
      <c r="BO820" s="11"/>
      <c r="BP820" s="11"/>
      <c r="BQ820" s="11"/>
      <c r="BR820" s="11"/>
      <c r="BS820" s="11"/>
      <c r="BT820" s="11"/>
      <c r="BU820" s="11"/>
      <c r="BV820" s="11"/>
      <c r="BW820" s="11"/>
      <c r="BX820" s="11"/>
      <c r="BY820" s="11"/>
    </row>
    <row r="821" spans="1:77" ht="14.25" customHeight="1">
      <c r="A821" s="11"/>
      <c r="B821" s="11"/>
      <c r="C821" s="53"/>
      <c r="D821" s="16"/>
      <c r="E821" s="16"/>
      <c r="F821" s="16"/>
      <c r="G821" s="16"/>
      <c r="H821" s="11"/>
      <c r="I821" s="54"/>
      <c r="J821" s="54"/>
      <c r="K821" s="54"/>
      <c r="L821" s="54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  <c r="BN821" s="11"/>
      <c r="BO821" s="11"/>
      <c r="BP821" s="11"/>
      <c r="BQ821" s="11"/>
      <c r="BR821" s="11"/>
      <c r="BS821" s="11"/>
      <c r="BT821" s="11"/>
      <c r="BU821" s="11"/>
      <c r="BV821" s="11"/>
      <c r="BW821" s="11"/>
      <c r="BX821" s="11"/>
      <c r="BY821" s="11"/>
    </row>
    <row r="822" spans="1:77" ht="14.25" customHeight="1">
      <c r="A822" s="11"/>
      <c r="B822" s="11"/>
      <c r="C822" s="53"/>
      <c r="D822" s="16"/>
      <c r="E822" s="16"/>
      <c r="F822" s="16"/>
      <c r="G822" s="16"/>
      <c r="H822" s="11"/>
      <c r="I822" s="54"/>
      <c r="J822" s="54"/>
      <c r="K822" s="54"/>
      <c r="L822" s="54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  <c r="BN822" s="11"/>
      <c r="BO822" s="11"/>
      <c r="BP822" s="11"/>
      <c r="BQ822" s="11"/>
      <c r="BR822" s="11"/>
      <c r="BS822" s="11"/>
      <c r="BT822" s="11"/>
      <c r="BU822" s="11"/>
      <c r="BV822" s="11"/>
      <c r="BW822" s="11"/>
      <c r="BX822" s="11"/>
      <c r="BY822" s="11"/>
    </row>
    <row r="823" spans="1:77" ht="14.25" customHeight="1">
      <c r="A823" s="11"/>
      <c r="B823" s="11"/>
      <c r="C823" s="53"/>
      <c r="D823" s="16"/>
      <c r="E823" s="16"/>
      <c r="F823" s="16"/>
      <c r="G823" s="16"/>
      <c r="H823" s="11"/>
      <c r="I823" s="54"/>
      <c r="J823" s="54"/>
      <c r="K823" s="54"/>
      <c r="L823" s="54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  <c r="BN823" s="11"/>
      <c r="BO823" s="11"/>
      <c r="BP823" s="11"/>
      <c r="BQ823" s="11"/>
      <c r="BR823" s="11"/>
      <c r="BS823" s="11"/>
      <c r="BT823" s="11"/>
      <c r="BU823" s="11"/>
      <c r="BV823" s="11"/>
      <c r="BW823" s="11"/>
      <c r="BX823" s="11"/>
      <c r="BY823" s="11"/>
    </row>
    <row r="824" spans="1:77" ht="14.25" customHeight="1">
      <c r="A824" s="11"/>
      <c r="B824" s="11"/>
      <c r="C824" s="53"/>
      <c r="D824" s="16"/>
      <c r="E824" s="16"/>
      <c r="F824" s="16"/>
      <c r="G824" s="16"/>
      <c r="H824" s="11"/>
      <c r="I824" s="54"/>
      <c r="J824" s="54"/>
      <c r="K824" s="54"/>
      <c r="L824" s="54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  <c r="BN824" s="11"/>
      <c r="BO824" s="11"/>
      <c r="BP824" s="11"/>
      <c r="BQ824" s="11"/>
      <c r="BR824" s="11"/>
      <c r="BS824" s="11"/>
      <c r="BT824" s="11"/>
      <c r="BU824" s="11"/>
      <c r="BV824" s="11"/>
      <c r="BW824" s="11"/>
      <c r="BX824" s="11"/>
      <c r="BY824" s="11"/>
    </row>
    <row r="825" spans="1:77" ht="14.25" customHeight="1">
      <c r="A825" s="11"/>
      <c r="B825" s="11"/>
      <c r="C825" s="53"/>
      <c r="D825" s="16"/>
      <c r="E825" s="16"/>
      <c r="F825" s="16"/>
      <c r="G825" s="16"/>
      <c r="H825" s="11"/>
      <c r="I825" s="54"/>
      <c r="J825" s="54"/>
      <c r="K825" s="54"/>
      <c r="L825" s="54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  <c r="BN825" s="11"/>
      <c r="BO825" s="11"/>
      <c r="BP825" s="11"/>
      <c r="BQ825" s="11"/>
      <c r="BR825" s="11"/>
      <c r="BS825" s="11"/>
      <c r="BT825" s="11"/>
      <c r="BU825" s="11"/>
      <c r="BV825" s="11"/>
      <c r="BW825" s="11"/>
      <c r="BX825" s="11"/>
      <c r="BY825" s="11"/>
    </row>
    <row r="826" spans="1:77" ht="14.25" customHeight="1">
      <c r="A826" s="11"/>
      <c r="B826" s="11"/>
      <c r="C826" s="53"/>
      <c r="D826" s="16"/>
      <c r="E826" s="16"/>
      <c r="F826" s="16"/>
      <c r="G826" s="16"/>
      <c r="H826" s="11"/>
      <c r="I826" s="54"/>
      <c r="J826" s="54"/>
      <c r="K826" s="54"/>
      <c r="L826" s="54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  <c r="BN826" s="11"/>
      <c r="BO826" s="11"/>
      <c r="BP826" s="11"/>
      <c r="BQ826" s="11"/>
      <c r="BR826" s="11"/>
      <c r="BS826" s="11"/>
      <c r="BT826" s="11"/>
      <c r="BU826" s="11"/>
      <c r="BV826" s="11"/>
      <c r="BW826" s="11"/>
      <c r="BX826" s="11"/>
      <c r="BY826" s="11"/>
    </row>
    <row r="827" spans="1:77" ht="14.25" customHeight="1">
      <c r="A827" s="11"/>
      <c r="B827" s="11"/>
      <c r="C827" s="53"/>
      <c r="D827" s="16"/>
      <c r="E827" s="16"/>
      <c r="F827" s="16"/>
      <c r="G827" s="16"/>
      <c r="H827" s="11"/>
      <c r="I827" s="54"/>
      <c r="J827" s="54"/>
      <c r="K827" s="54"/>
      <c r="L827" s="54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  <c r="BN827" s="11"/>
      <c r="BO827" s="11"/>
      <c r="BP827" s="11"/>
      <c r="BQ827" s="11"/>
      <c r="BR827" s="11"/>
      <c r="BS827" s="11"/>
      <c r="BT827" s="11"/>
      <c r="BU827" s="11"/>
      <c r="BV827" s="11"/>
      <c r="BW827" s="11"/>
      <c r="BX827" s="11"/>
      <c r="BY827" s="11"/>
    </row>
    <row r="828" spans="1:77" ht="14.25" customHeight="1">
      <c r="A828" s="11"/>
      <c r="B828" s="11"/>
      <c r="C828" s="53"/>
      <c r="D828" s="16"/>
      <c r="E828" s="16"/>
      <c r="F828" s="16"/>
      <c r="G828" s="16"/>
      <c r="H828" s="11"/>
      <c r="I828" s="54"/>
      <c r="J828" s="54"/>
      <c r="K828" s="54"/>
      <c r="L828" s="54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  <c r="BN828" s="11"/>
      <c r="BO828" s="11"/>
      <c r="BP828" s="11"/>
      <c r="BQ828" s="11"/>
      <c r="BR828" s="11"/>
      <c r="BS828" s="11"/>
      <c r="BT828" s="11"/>
      <c r="BU828" s="11"/>
      <c r="BV828" s="11"/>
      <c r="BW828" s="11"/>
      <c r="BX828" s="11"/>
      <c r="BY828" s="11"/>
    </row>
    <row r="829" spans="1:77" ht="14.25" customHeight="1">
      <c r="A829" s="11"/>
      <c r="B829" s="11"/>
      <c r="C829" s="53"/>
      <c r="D829" s="16"/>
      <c r="E829" s="16"/>
      <c r="F829" s="16"/>
      <c r="G829" s="16"/>
      <c r="H829" s="11"/>
      <c r="I829" s="54"/>
      <c r="J829" s="54"/>
      <c r="K829" s="54"/>
      <c r="L829" s="54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  <c r="BN829" s="11"/>
      <c r="BO829" s="11"/>
      <c r="BP829" s="11"/>
      <c r="BQ829" s="11"/>
      <c r="BR829" s="11"/>
      <c r="BS829" s="11"/>
      <c r="BT829" s="11"/>
      <c r="BU829" s="11"/>
      <c r="BV829" s="11"/>
      <c r="BW829" s="11"/>
      <c r="BX829" s="11"/>
      <c r="BY829" s="11"/>
    </row>
    <row r="830" spans="1:77" ht="14.25" customHeight="1">
      <c r="A830" s="11"/>
      <c r="B830" s="11"/>
      <c r="C830" s="53"/>
      <c r="D830" s="16"/>
      <c r="E830" s="16"/>
      <c r="F830" s="16"/>
      <c r="G830" s="16"/>
      <c r="H830" s="11"/>
      <c r="I830" s="54"/>
      <c r="J830" s="54"/>
      <c r="K830" s="54"/>
      <c r="L830" s="54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  <c r="BN830" s="11"/>
      <c r="BO830" s="11"/>
      <c r="BP830" s="11"/>
      <c r="BQ830" s="11"/>
      <c r="BR830" s="11"/>
      <c r="BS830" s="11"/>
      <c r="BT830" s="11"/>
      <c r="BU830" s="11"/>
      <c r="BV830" s="11"/>
      <c r="BW830" s="11"/>
      <c r="BX830" s="11"/>
      <c r="BY830" s="11"/>
    </row>
    <row r="831" spans="1:77" ht="14.25" customHeight="1">
      <c r="A831" s="11"/>
      <c r="B831" s="11"/>
      <c r="C831" s="53"/>
      <c r="D831" s="16"/>
      <c r="E831" s="16"/>
      <c r="F831" s="16"/>
      <c r="G831" s="16"/>
      <c r="H831" s="11"/>
      <c r="I831" s="54"/>
      <c r="J831" s="54"/>
      <c r="K831" s="54"/>
      <c r="L831" s="54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  <c r="BN831" s="11"/>
      <c r="BO831" s="11"/>
      <c r="BP831" s="11"/>
      <c r="BQ831" s="11"/>
      <c r="BR831" s="11"/>
      <c r="BS831" s="11"/>
      <c r="BT831" s="11"/>
      <c r="BU831" s="11"/>
      <c r="BV831" s="11"/>
      <c r="BW831" s="11"/>
      <c r="BX831" s="11"/>
      <c r="BY831" s="11"/>
    </row>
    <row r="832" spans="1:77" ht="14.25" customHeight="1">
      <c r="A832" s="11"/>
      <c r="B832" s="11"/>
      <c r="C832" s="53"/>
      <c r="D832" s="16"/>
      <c r="E832" s="16"/>
      <c r="F832" s="16"/>
      <c r="G832" s="16"/>
      <c r="H832" s="11"/>
      <c r="I832" s="54"/>
      <c r="J832" s="54"/>
      <c r="K832" s="54"/>
      <c r="L832" s="54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  <c r="BN832" s="11"/>
      <c r="BO832" s="11"/>
      <c r="BP832" s="11"/>
      <c r="BQ832" s="11"/>
      <c r="BR832" s="11"/>
      <c r="BS832" s="11"/>
      <c r="BT832" s="11"/>
      <c r="BU832" s="11"/>
      <c r="BV832" s="11"/>
      <c r="BW832" s="11"/>
      <c r="BX832" s="11"/>
      <c r="BY832" s="11"/>
    </row>
    <row r="833" spans="1:77" ht="14.25" customHeight="1">
      <c r="A833" s="11"/>
      <c r="B833" s="11"/>
      <c r="C833" s="53"/>
      <c r="D833" s="16"/>
      <c r="E833" s="16"/>
      <c r="F833" s="16"/>
      <c r="G833" s="16"/>
      <c r="H833" s="11"/>
      <c r="I833" s="54"/>
      <c r="J833" s="54"/>
      <c r="K833" s="54"/>
      <c r="L833" s="54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  <c r="BN833" s="11"/>
      <c r="BO833" s="11"/>
      <c r="BP833" s="11"/>
      <c r="BQ833" s="11"/>
      <c r="BR833" s="11"/>
      <c r="BS833" s="11"/>
      <c r="BT833" s="11"/>
      <c r="BU833" s="11"/>
      <c r="BV833" s="11"/>
      <c r="BW833" s="11"/>
      <c r="BX833" s="11"/>
      <c r="BY833" s="11"/>
    </row>
    <row r="834" spans="1:77" ht="14.25" customHeight="1">
      <c r="A834" s="11"/>
      <c r="B834" s="11"/>
      <c r="C834" s="53"/>
      <c r="D834" s="16"/>
      <c r="E834" s="16"/>
      <c r="F834" s="16"/>
      <c r="G834" s="16"/>
      <c r="H834" s="11"/>
      <c r="I834" s="54"/>
      <c r="J834" s="54"/>
      <c r="K834" s="54"/>
      <c r="L834" s="54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</row>
    <row r="835" spans="1:77" ht="14.25" customHeight="1">
      <c r="A835" s="11"/>
      <c r="B835" s="11"/>
      <c r="C835" s="53"/>
      <c r="D835" s="16"/>
      <c r="E835" s="16"/>
      <c r="F835" s="16"/>
      <c r="G835" s="16"/>
      <c r="H835" s="11"/>
      <c r="I835" s="54"/>
      <c r="J835" s="54"/>
      <c r="K835" s="54"/>
      <c r="L835" s="54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</row>
    <row r="836" spans="1:77" ht="14.25" customHeight="1">
      <c r="A836" s="11"/>
      <c r="B836" s="11"/>
      <c r="C836" s="53"/>
      <c r="D836" s="16"/>
      <c r="E836" s="16"/>
      <c r="F836" s="16"/>
      <c r="G836" s="16"/>
      <c r="H836" s="11"/>
      <c r="I836" s="54"/>
      <c r="J836" s="54"/>
      <c r="K836" s="54"/>
      <c r="L836" s="54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</row>
    <row r="837" spans="1:77" ht="14.25" customHeight="1">
      <c r="A837" s="11"/>
      <c r="B837" s="11"/>
      <c r="C837" s="53"/>
      <c r="D837" s="16"/>
      <c r="E837" s="16"/>
      <c r="F837" s="16"/>
      <c r="G837" s="16"/>
      <c r="H837" s="11"/>
      <c r="I837" s="54"/>
      <c r="J837" s="54"/>
      <c r="K837" s="54"/>
      <c r="L837" s="54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</row>
    <row r="838" spans="1:77" ht="14.25" customHeight="1">
      <c r="A838" s="11"/>
      <c r="B838" s="11"/>
      <c r="C838" s="53"/>
      <c r="D838" s="16"/>
      <c r="E838" s="16"/>
      <c r="F838" s="16"/>
      <c r="G838" s="16"/>
      <c r="H838" s="11"/>
      <c r="I838" s="54"/>
      <c r="J838" s="54"/>
      <c r="K838" s="54"/>
      <c r="L838" s="54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</row>
    <row r="839" spans="1:77" ht="14.25" customHeight="1">
      <c r="A839" s="11"/>
      <c r="B839" s="11"/>
      <c r="C839" s="53"/>
      <c r="D839" s="16"/>
      <c r="E839" s="16"/>
      <c r="F839" s="16"/>
      <c r="G839" s="16"/>
      <c r="H839" s="11"/>
      <c r="I839" s="54"/>
      <c r="J839" s="54"/>
      <c r="K839" s="54"/>
      <c r="L839" s="54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  <c r="BN839" s="11"/>
      <c r="BO839" s="11"/>
      <c r="BP839" s="11"/>
      <c r="BQ839" s="11"/>
      <c r="BR839" s="11"/>
      <c r="BS839" s="11"/>
      <c r="BT839" s="11"/>
      <c r="BU839" s="11"/>
      <c r="BV839" s="11"/>
      <c r="BW839" s="11"/>
      <c r="BX839" s="11"/>
      <c r="BY839" s="11"/>
    </row>
    <row r="840" spans="1:77" ht="14.25" customHeight="1">
      <c r="A840" s="11"/>
      <c r="B840" s="11"/>
      <c r="C840" s="53"/>
      <c r="D840" s="16"/>
      <c r="E840" s="16"/>
      <c r="F840" s="16"/>
      <c r="G840" s="16"/>
      <c r="H840" s="11"/>
      <c r="I840" s="54"/>
      <c r="J840" s="54"/>
      <c r="K840" s="54"/>
      <c r="L840" s="54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  <c r="BN840" s="11"/>
      <c r="BO840" s="11"/>
      <c r="BP840" s="11"/>
      <c r="BQ840" s="11"/>
      <c r="BR840" s="11"/>
      <c r="BS840" s="11"/>
      <c r="BT840" s="11"/>
      <c r="BU840" s="11"/>
      <c r="BV840" s="11"/>
      <c r="BW840" s="11"/>
      <c r="BX840" s="11"/>
      <c r="BY840" s="11"/>
    </row>
    <row r="841" spans="1:77" ht="14.25" customHeight="1">
      <c r="A841" s="11"/>
      <c r="B841" s="11"/>
      <c r="C841" s="53"/>
      <c r="D841" s="16"/>
      <c r="E841" s="16"/>
      <c r="F841" s="16"/>
      <c r="G841" s="16"/>
      <c r="H841" s="11"/>
      <c r="I841" s="54"/>
      <c r="J841" s="54"/>
      <c r="K841" s="54"/>
      <c r="L841" s="54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  <c r="BN841" s="11"/>
      <c r="BO841" s="11"/>
      <c r="BP841" s="11"/>
      <c r="BQ841" s="11"/>
      <c r="BR841" s="11"/>
      <c r="BS841" s="11"/>
      <c r="BT841" s="11"/>
      <c r="BU841" s="11"/>
      <c r="BV841" s="11"/>
      <c r="BW841" s="11"/>
      <c r="BX841" s="11"/>
      <c r="BY841" s="11"/>
    </row>
    <row r="842" spans="1:77" ht="14.25" customHeight="1">
      <c r="A842" s="11"/>
      <c r="B842" s="11"/>
      <c r="C842" s="53"/>
      <c r="D842" s="16"/>
      <c r="E842" s="16"/>
      <c r="F842" s="16"/>
      <c r="G842" s="16"/>
      <c r="H842" s="11"/>
      <c r="I842" s="54"/>
      <c r="J842" s="54"/>
      <c r="K842" s="54"/>
      <c r="L842" s="54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  <c r="BN842" s="11"/>
      <c r="BO842" s="11"/>
      <c r="BP842" s="11"/>
      <c r="BQ842" s="11"/>
      <c r="BR842" s="11"/>
      <c r="BS842" s="11"/>
      <c r="BT842" s="11"/>
      <c r="BU842" s="11"/>
      <c r="BV842" s="11"/>
      <c r="BW842" s="11"/>
      <c r="BX842" s="11"/>
      <c r="BY842" s="11"/>
    </row>
    <row r="843" spans="1:77" ht="14.25" customHeight="1">
      <c r="A843" s="11"/>
      <c r="B843" s="11"/>
      <c r="C843" s="53"/>
      <c r="D843" s="16"/>
      <c r="E843" s="16"/>
      <c r="F843" s="16"/>
      <c r="G843" s="16"/>
      <c r="H843" s="11"/>
      <c r="I843" s="54"/>
      <c r="J843" s="54"/>
      <c r="K843" s="54"/>
      <c r="L843" s="54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  <c r="BN843" s="11"/>
      <c r="BO843" s="11"/>
      <c r="BP843" s="11"/>
      <c r="BQ843" s="11"/>
      <c r="BR843" s="11"/>
      <c r="BS843" s="11"/>
      <c r="BT843" s="11"/>
      <c r="BU843" s="11"/>
      <c r="BV843" s="11"/>
      <c r="BW843" s="11"/>
      <c r="BX843" s="11"/>
      <c r="BY843" s="11"/>
    </row>
    <row r="844" spans="1:77" ht="14.25" customHeight="1">
      <c r="A844" s="11"/>
      <c r="B844" s="11"/>
      <c r="C844" s="53"/>
      <c r="D844" s="16"/>
      <c r="E844" s="16"/>
      <c r="F844" s="16"/>
      <c r="G844" s="16"/>
      <c r="H844" s="11"/>
      <c r="I844" s="54"/>
      <c r="J844" s="54"/>
      <c r="K844" s="54"/>
      <c r="L844" s="54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  <c r="BN844" s="11"/>
      <c r="BO844" s="11"/>
      <c r="BP844" s="11"/>
      <c r="BQ844" s="11"/>
      <c r="BR844" s="11"/>
      <c r="BS844" s="11"/>
      <c r="BT844" s="11"/>
      <c r="BU844" s="11"/>
      <c r="BV844" s="11"/>
      <c r="BW844" s="11"/>
      <c r="BX844" s="11"/>
      <c r="BY844" s="11"/>
    </row>
    <row r="845" spans="1:77" ht="14.25" customHeight="1">
      <c r="A845" s="11"/>
      <c r="B845" s="11"/>
      <c r="C845" s="53"/>
      <c r="D845" s="16"/>
      <c r="E845" s="16"/>
      <c r="F845" s="16"/>
      <c r="G845" s="16"/>
      <c r="H845" s="11"/>
      <c r="I845" s="54"/>
      <c r="J845" s="54"/>
      <c r="K845" s="54"/>
      <c r="L845" s="54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  <c r="BN845" s="11"/>
      <c r="BO845" s="11"/>
      <c r="BP845" s="11"/>
      <c r="BQ845" s="11"/>
      <c r="BR845" s="11"/>
      <c r="BS845" s="11"/>
      <c r="BT845" s="11"/>
      <c r="BU845" s="11"/>
      <c r="BV845" s="11"/>
      <c r="BW845" s="11"/>
      <c r="BX845" s="11"/>
      <c r="BY845" s="11"/>
    </row>
    <row r="846" spans="1:77" ht="14.25" customHeight="1">
      <c r="A846" s="11"/>
      <c r="B846" s="11"/>
      <c r="C846" s="53"/>
      <c r="D846" s="16"/>
      <c r="E846" s="16"/>
      <c r="F846" s="16"/>
      <c r="G846" s="16"/>
      <c r="H846" s="11"/>
      <c r="I846" s="54"/>
      <c r="J846" s="54"/>
      <c r="K846" s="54"/>
      <c r="L846" s="54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  <c r="BN846" s="11"/>
      <c r="BO846" s="11"/>
      <c r="BP846" s="11"/>
      <c r="BQ846" s="11"/>
      <c r="BR846" s="11"/>
      <c r="BS846" s="11"/>
      <c r="BT846" s="11"/>
      <c r="BU846" s="11"/>
      <c r="BV846" s="11"/>
      <c r="BW846" s="11"/>
      <c r="BX846" s="11"/>
      <c r="BY846" s="11"/>
    </row>
    <row r="847" spans="1:77" ht="14.25" customHeight="1">
      <c r="A847" s="11"/>
      <c r="B847" s="11"/>
      <c r="C847" s="53"/>
      <c r="D847" s="16"/>
      <c r="E847" s="16"/>
      <c r="F847" s="16"/>
      <c r="G847" s="16"/>
      <c r="H847" s="11"/>
      <c r="I847" s="54"/>
      <c r="J847" s="54"/>
      <c r="K847" s="54"/>
      <c r="L847" s="54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  <c r="BN847" s="11"/>
      <c r="BO847" s="11"/>
      <c r="BP847" s="11"/>
      <c r="BQ847" s="11"/>
      <c r="BR847" s="11"/>
      <c r="BS847" s="11"/>
      <c r="BT847" s="11"/>
      <c r="BU847" s="11"/>
      <c r="BV847" s="11"/>
      <c r="BW847" s="11"/>
      <c r="BX847" s="11"/>
      <c r="BY847" s="11"/>
    </row>
    <row r="848" spans="1:77" ht="14.25" customHeight="1">
      <c r="A848" s="11"/>
      <c r="B848" s="11"/>
      <c r="C848" s="53"/>
      <c r="D848" s="16"/>
      <c r="E848" s="16"/>
      <c r="F848" s="16"/>
      <c r="G848" s="16"/>
      <c r="H848" s="11"/>
      <c r="I848" s="54"/>
      <c r="J848" s="54"/>
      <c r="K848" s="54"/>
      <c r="L848" s="54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  <c r="BN848" s="11"/>
      <c r="BO848" s="11"/>
      <c r="BP848" s="11"/>
      <c r="BQ848" s="11"/>
      <c r="BR848" s="11"/>
      <c r="BS848" s="11"/>
      <c r="BT848" s="11"/>
      <c r="BU848" s="11"/>
      <c r="BV848" s="11"/>
      <c r="BW848" s="11"/>
      <c r="BX848" s="11"/>
      <c r="BY848" s="11"/>
    </row>
    <row r="849" spans="1:77" ht="14.25" customHeight="1">
      <c r="A849" s="11"/>
      <c r="B849" s="11"/>
      <c r="C849" s="53"/>
      <c r="D849" s="16"/>
      <c r="E849" s="16"/>
      <c r="F849" s="16"/>
      <c r="G849" s="16"/>
      <c r="H849" s="11"/>
      <c r="I849" s="54"/>
      <c r="J849" s="54"/>
      <c r="K849" s="54"/>
      <c r="L849" s="54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  <c r="BN849" s="11"/>
      <c r="BO849" s="11"/>
      <c r="BP849" s="11"/>
      <c r="BQ849" s="11"/>
      <c r="BR849" s="11"/>
      <c r="BS849" s="11"/>
      <c r="BT849" s="11"/>
      <c r="BU849" s="11"/>
      <c r="BV849" s="11"/>
      <c r="BW849" s="11"/>
      <c r="BX849" s="11"/>
      <c r="BY849" s="11"/>
    </row>
    <row r="850" spans="1:77" ht="14.25" customHeight="1">
      <c r="A850" s="11"/>
      <c r="B850" s="11"/>
      <c r="C850" s="53"/>
      <c r="D850" s="16"/>
      <c r="E850" s="16"/>
      <c r="F850" s="16"/>
      <c r="G850" s="16"/>
      <c r="H850" s="11"/>
      <c r="I850" s="54"/>
      <c r="J850" s="54"/>
      <c r="K850" s="54"/>
      <c r="L850" s="54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  <c r="BN850" s="11"/>
      <c r="BO850" s="11"/>
      <c r="BP850" s="11"/>
      <c r="BQ850" s="11"/>
      <c r="BR850" s="11"/>
      <c r="BS850" s="11"/>
      <c r="BT850" s="11"/>
      <c r="BU850" s="11"/>
      <c r="BV850" s="11"/>
      <c r="BW850" s="11"/>
      <c r="BX850" s="11"/>
      <c r="BY850" s="11"/>
    </row>
    <row r="851" spans="1:77" ht="14.25" customHeight="1">
      <c r="A851" s="11"/>
      <c r="B851" s="11"/>
      <c r="C851" s="53"/>
      <c r="D851" s="16"/>
      <c r="E851" s="16"/>
      <c r="F851" s="16"/>
      <c r="G851" s="16"/>
      <c r="H851" s="11"/>
      <c r="I851" s="54"/>
      <c r="J851" s="54"/>
      <c r="K851" s="54"/>
      <c r="L851" s="54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  <c r="BN851" s="11"/>
      <c r="BO851" s="11"/>
      <c r="BP851" s="11"/>
      <c r="BQ851" s="11"/>
      <c r="BR851" s="11"/>
      <c r="BS851" s="11"/>
      <c r="BT851" s="11"/>
      <c r="BU851" s="11"/>
      <c r="BV851" s="11"/>
      <c r="BW851" s="11"/>
      <c r="BX851" s="11"/>
      <c r="BY851" s="11"/>
    </row>
    <row r="852" spans="1:77" ht="14.25" customHeight="1">
      <c r="A852" s="11"/>
      <c r="B852" s="11"/>
      <c r="C852" s="53"/>
      <c r="D852" s="16"/>
      <c r="E852" s="16"/>
      <c r="F852" s="16"/>
      <c r="G852" s="16"/>
      <c r="H852" s="11"/>
      <c r="I852" s="54"/>
      <c r="J852" s="54"/>
      <c r="K852" s="54"/>
      <c r="L852" s="54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  <c r="BN852" s="11"/>
      <c r="BO852" s="11"/>
      <c r="BP852" s="11"/>
      <c r="BQ852" s="11"/>
      <c r="BR852" s="11"/>
      <c r="BS852" s="11"/>
      <c r="BT852" s="11"/>
      <c r="BU852" s="11"/>
      <c r="BV852" s="11"/>
      <c r="BW852" s="11"/>
      <c r="BX852" s="11"/>
      <c r="BY852" s="11"/>
    </row>
    <row r="853" spans="1:77" ht="14.25" customHeight="1">
      <c r="A853" s="11"/>
      <c r="B853" s="11"/>
      <c r="C853" s="53"/>
      <c r="D853" s="16"/>
      <c r="E853" s="16"/>
      <c r="F853" s="16"/>
      <c r="G853" s="16"/>
      <c r="H853" s="11"/>
      <c r="I853" s="54"/>
      <c r="J853" s="54"/>
      <c r="K853" s="54"/>
      <c r="L853" s="54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  <c r="BN853" s="11"/>
      <c r="BO853" s="11"/>
      <c r="BP853" s="11"/>
      <c r="BQ853" s="11"/>
      <c r="BR853" s="11"/>
      <c r="BS853" s="11"/>
      <c r="BT853" s="11"/>
      <c r="BU853" s="11"/>
      <c r="BV853" s="11"/>
      <c r="BW853" s="11"/>
      <c r="BX853" s="11"/>
      <c r="BY853" s="11"/>
    </row>
    <row r="854" spans="1:77" ht="14.25" customHeight="1">
      <c r="A854" s="11"/>
      <c r="B854" s="11"/>
      <c r="C854" s="53"/>
      <c r="D854" s="16"/>
      <c r="E854" s="16"/>
      <c r="F854" s="16"/>
      <c r="G854" s="16"/>
      <c r="H854" s="11"/>
      <c r="I854" s="54"/>
      <c r="J854" s="54"/>
      <c r="K854" s="54"/>
      <c r="L854" s="54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  <c r="BN854" s="11"/>
      <c r="BO854" s="11"/>
      <c r="BP854" s="11"/>
      <c r="BQ854" s="11"/>
      <c r="BR854" s="11"/>
      <c r="BS854" s="11"/>
      <c r="BT854" s="11"/>
      <c r="BU854" s="11"/>
      <c r="BV854" s="11"/>
      <c r="BW854" s="11"/>
      <c r="BX854" s="11"/>
      <c r="BY854" s="11"/>
    </row>
    <row r="855" spans="1:77" ht="14.25" customHeight="1">
      <c r="A855" s="11"/>
      <c r="B855" s="11"/>
      <c r="C855" s="53"/>
      <c r="D855" s="16"/>
      <c r="E855" s="16"/>
      <c r="F855" s="16"/>
      <c r="G855" s="16"/>
      <c r="H855" s="11"/>
      <c r="I855" s="54"/>
      <c r="J855" s="54"/>
      <c r="K855" s="54"/>
      <c r="L855" s="54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  <c r="BN855" s="11"/>
      <c r="BO855" s="11"/>
      <c r="BP855" s="11"/>
      <c r="BQ855" s="11"/>
      <c r="BR855" s="11"/>
      <c r="BS855" s="11"/>
      <c r="BT855" s="11"/>
      <c r="BU855" s="11"/>
      <c r="BV855" s="11"/>
      <c r="BW855" s="11"/>
      <c r="BX855" s="11"/>
      <c r="BY855" s="11"/>
    </row>
    <row r="856" spans="1:77" ht="14.25" customHeight="1">
      <c r="A856" s="11"/>
      <c r="B856" s="11"/>
      <c r="C856" s="53"/>
      <c r="D856" s="16"/>
      <c r="E856" s="16"/>
      <c r="F856" s="16"/>
      <c r="G856" s="16"/>
      <c r="H856" s="11"/>
      <c r="I856" s="54"/>
      <c r="J856" s="54"/>
      <c r="K856" s="54"/>
      <c r="L856" s="54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  <c r="BN856" s="11"/>
      <c r="BO856" s="11"/>
      <c r="BP856" s="11"/>
      <c r="BQ856" s="11"/>
      <c r="BR856" s="11"/>
      <c r="BS856" s="11"/>
      <c r="BT856" s="11"/>
      <c r="BU856" s="11"/>
      <c r="BV856" s="11"/>
      <c r="BW856" s="11"/>
      <c r="BX856" s="11"/>
      <c r="BY856" s="11"/>
    </row>
    <row r="857" spans="1:77" ht="14.25" customHeight="1">
      <c r="A857" s="11"/>
      <c r="B857" s="11"/>
      <c r="C857" s="53"/>
      <c r="D857" s="16"/>
      <c r="E857" s="16"/>
      <c r="F857" s="16"/>
      <c r="G857" s="16"/>
      <c r="H857" s="11"/>
      <c r="I857" s="54"/>
      <c r="J857" s="54"/>
      <c r="K857" s="54"/>
      <c r="L857" s="54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  <c r="BN857" s="11"/>
      <c r="BO857" s="11"/>
      <c r="BP857" s="11"/>
      <c r="BQ857" s="11"/>
      <c r="BR857" s="11"/>
      <c r="BS857" s="11"/>
      <c r="BT857" s="11"/>
      <c r="BU857" s="11"/>
      <c r="BV857" s="11"/>
      <c r="BW857" s="11"/>
      <c r="BX857" s="11"/>
      <c r="BY857" s="11"/>
    </row>
    <row r="858" spans="1:77" ht="14.25" customHeight="1">
      <c r="A858" s="11"/>
      <c r="B858" s="11"/>
      <c r="C858" s="53"/>
      <c r="D858" s="16"/>
      <c r="E858" s="16"/>
      <c r="F858" s="16"/>
      <c r="G858" s="16"/>
      <c r="H858" s="11"/>
      <c r="I858" s="54"/>
      <c r="J858" s="54"/>
      <c r="K858" s="54"/>
      <c r="L858" s="54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  <c r="BN858" s="11"/>
      <c r="BO858" s="11"/>
      <c r="BP858" s="11"/>
      <c r="BQ858" s="11"/>
      <c r="BR858" s="11"/>
      <c r="BS858" s="11"/>
      <c r="BT858" s="11"/>
      <c r="BU858" s="11"/>
      <c r="BV858" s="11"/>
      <c r="BW858" s="11"/>
      <c r="BX858" s="11"/>
      <c r="BY858" s="11"/>
    </row>
    <row r="859" spans="1:77" ht="14.25" customHeight="1">
      <c r="A859" s="11"/>
      <c r="B859" s="11"/>
      <c r="C859" s="53"/>
      <c r="D859" s="16"/>
      <c r="E859" s="16"/>
      <c r="F859" s="16"/>
      <c r="G859" s="16"/>
      <c r="H859" s="11"/>
      <c r="I859" s="54"/>
      <c r="J859" s="54"/>
      <c r="K859" s="54"/>
      <c r="L859" s="54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  <c r="BN859" s="11"/>
      <c r="BO859" s="11"/>
      <c r="BP859" s="11"/>
      <c r="BQ859" s="11"/>
      <c r="BR859" s="11"/>
      <c r="BS859" s="11"/>
      <c r="BT859" s="11"/>
      <c r="BU859" s="11"/>
      <c r="BV859" s="11"/>
      <c r="BW859" s="11"/>
      <c r="BX859" s="11"/>
      <c r="BY859" s="11"/>
    </row>
    <row r="860" spans="1:77" ht="14.25" customHeight="1">
      <c r="A860" s="11"/>
      <c r="B860" s="11"/>
      <c r="C860" s="53"/>
      <c r="D860" s="16"/>
      <c r="E860" s="16"/>
      <c r="F860" s="16"/>
      <c r="G860" s="16"/>
      <c r="H860" s="11"/>
      <c r="I860" s="54"/>
      <c r="J860" s="54"/>
      <c r="K860" s="54"/>
      <c r="L860" s="54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  <c r="BN860" s="11"/>
      <c r="BO860" s="11"/>
      <c r="BP860" s="11"/>
      <c r="BQ860" s="11"/>
      <c r="BR860" s="11"/>
      <c r="BS860" s="11"/>
      <c r="BT860" s="11"/>
      <c r="BU860" s="11"/>
      <c r="BV860" s="11"/>
      <c r="BW860" s="11"/>
      <c r="BX860" s="11"/>
      <c r="BY860" s="11"/>
    </row>
    <row r="861" spans="1:77" ht="14.25" customHeight="1">
      <c r="A861" s="11"/>
      <c r="B861" s="11"/>
      <c r="C861" s="53"/>
      <c r="D861" s="16"/>
      <c r="E861" s="16"/>
      <c r="F861" s="16"/>
      <c r="G861" s="16"/>
      <c r="H861" s="11"/>
      <c r="I861" s="54"/>
      <c r="J861" s="54"/>
      <c r="K861" s="54"/>
      <c r="L861" s="54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  <c r="BN861" s="11"/>
      <c r="BO861" s="11"/>
      <c r="BP861" s="11"/>
      <c r="BQ861" s="11"/>
      <c r="BR861" s="11"/>
      <c r="BS861" s="11"/>
      <c r="BT861" s="11"/>
      <c r="BU861" s="11"/>
      <c r="BV861" s="11"/>
      <c r="BW861" s="11"/>
      <c r="BX861" s="11"/>
      <c r="BY861" s="11"/>
    </row>
    <row r="862" spans="1:77" ht="14.25" customHeight="1">
      <c r="A862" s="11"/>
      <c r="B862" s="11"/>
      <c r="C862" s="53"/>
      <c r="D862" s="16"/>
      <c r="E862" s="16"/>
      <c r="F862" s="16"/>
      <c r="G862" s="16"/>
      <c r="H862" s="11"/>
      <c r="I862" s="54"/>
      <c r="J862" s="54"/>
      <c r="K862" s="54"/>
      <c r="L862" s="54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  <c r="BN862" s="11"/>
      <c r="BO862" s="11"/>
      <c r="BP862" s="11"/>
      <c r="BQ862" s="11"/>
      <c r="BR862" s="11"/>
      <c r="BS862" s="11"/>
      <c r="BT862" s="11"/>
      <c r="BU862" s="11"/>
      <c r="BV862" s="11"/>
      <c r="BW862" s="11"/>
      <c r="BX862" s="11"/>
      <c r="BY862" s="11"/>
    </row>
    <row r="863" spans="1:77" ht="14.25" customHeight="1">
      <c r="A863" s="11"/>
      <c r="B863" s="11"/>
      <c r="C863" s="53"/>
      <c r="D863" s="16"/>
      <c r="E863" s="16"/>
      <c r="F863" s="16"/>
      <c r="G863" s="16"/>
      <c r="H863" s="11"/>
      <c r="I863" s="54"/>
      <c r="J863" s="54"/>
      <c r="K863" s="54"/>
      <c r="L863" s="54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  <c r="BN863" s="11"/>
      <c r="BO863" s="11"/>
      <c r="BP863" s="11"/>
      <c r="BQ863" s="11"/>
      <c r="BR863" s="11"/>
      <c r="BS863" s="11"/>
      <c r="BT863" s="11"/>
      <c r="BU863" s="11"/>
      <c r="BV863" s="11"/>
      <c r="BW863" s="11"/>
      <c r="BX863" s="11"/>
      <c r="BY863" s="11"/>
    </row>
    <row r="864" spans="1:77" ht="14.25" customHeight="1">
      <c r="A864" s="11"/>
      <c r="B864" s="11"/>
      <c r="C864" s="53"/>
      <c r="D864" s="16"/>
      <c r="E864" s="16"/>
      <c r="F864" s="16"/>
      <c r="G864" s="16"/>
      <c r="H864" s="11"/>
      <c r="I864" s="54"/>
      <c r="J864" s="54"/>
      <c r="K864" s="54"/>
      <c r="L864" s="54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  <c r="BN864" s="11"/>
      <c r="BO864" s="11"/>
      <c r="BP864" s="11"/>
      <c r="BQ864" s="11"/>
      <c r="BR864" s="11"/>
      <c r="BS864" s="11"/>
      <c r="BT864" s="11"/>
      <c r="BU864" s="11"/>
      <c r="BV864" s="11"/>
      <c r="BW864" s="11"/>
      <c r="BX864" s="11"/>
      <c r="BY864" s="11"/>
    </row>
    <row r="865" spans="1:77" ht="14.25" customHeight="1">
      <c r="A865" s="11"/>
      <c r="B865" s="11"/>
      <c r="C865" s="53"/>
      <c r="D865" s="16"/>
      <c r="E865" s="16"/>
      <c r="F865" s="16"/>
      <c r="G865" s="16"/>
      <c r="H865" s="11"/>
      <c r="I865" s="54"/>
      <c r="J865" s="54"/>
      <c r="K865" s="54"/>
      <c r="L865" s="54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  <c r="BN865" s="11"/>
      <c r="BO865" s="11"/>
      <c r="BP865" s="11"/>
      <c r="BQ865" s="11"/>
      <c r="BR865" s="11"/>
      <c r="BS865" s="11"/>
      <c r="BT865" s="11"/>
      <c r="BU865" s="11"/>
      <c r="BV865" s="11"/>
      <c r="BW865" s="11"/>
      <c r="BX865" s="11"/>
      <c r="BY865" s="11"/>
    </row>
    <row r="866" spans="1:77" ht="14.25" customHeight="1">
      <c r="A866" s="11"/>
      <c r="B866" s="11"/>
      <c r="C866" s="53"/>
      <c r="D866" s="16"/>
      <c r="E866" s="16"/>
      <c r="F866" s="16"/>
      <c r="G866" s="16"/>
      <c r="H866" s="11"/>
      <c r="I866" s="54"/>
      <c r="J866" s="54"/>
      <c r="K866" s="54"/>
      <c r="L866" s="54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  <c r="BN866" s="11"/>
      <c r="BO866" s="11"/>
      <c r="BP866" s="11"/>
      <c r="BQ866" s="11"/>
      <c r="BR866" s="11"/>
      <c r="BS866" s="11"/>
      <c r="BT866" s="11"/>
      <c r="BU866" s="11"/>
      <c r="BV866" s="11"/>
      <c r="BW866" s="11"/>
      <c r="BX866" s="11"/>
      <c r="BY866" s="11"/>
    </row>
    <row r="867" spans="1:77" ht="14.25" customHeight="1">
      <c r="A867" s="11"/>
      <c r="B867" s="11"/>
      <c r="C867" s="53"/>
      <c r="D867" s="16"/>
      <c r="E867" s="16"/>
      <c r="F867" s="16"/>
      <c r="G867" s="16"/>
      <c r="H867" s="11"/>
      <c r="I867" s="54"/>
      <c r="J867" s="54"/>
      <c r="K867" s="54"/>
      <c r="L867" s="54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  <c r="BN867" s="11"/>
      <c r="BO867" s="11"/>
      <c r="BP867" s="11"/>
      <c r="BQ867" s="11"/>
      <c r="BR867" s="11"/>
      <c r="BS867" s="11"/>
      <c r="BT867" s="11"/>
      <c r="BU867" s="11"/>
      <c r="BV867" s="11"/>
      <c r="BW867" s="11"/>
      <c r="BX867" s="11"/>
      <c r="BY867" s="11"/>
    </row>
    <row r="868" spans="1:77" ht="14.25" customHeight="1">
      <c r="A868" s="11"/>
      <c r="B868" s="11"/>
      <c r="C868" s="53"/>
      <c r="D868" s="16"/>
      <c r="E868" s="16"/>
      <c r="F868" s="16"/>
      <c r="G868" s="16"/>
      <c r="H868" s="11"/>
      <c r="I868" s="54"/>
      <c r="J868" s="54"/>
      <c r="K868" s="54"/>
      <c r="L868" s="54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  <c r="BN868" s="11"/>
      <c r="BO868" s="11"/>
      <c r="BP868" s="11"/>
      <c r="BQ868" s="11"/>
      <c r="BR868" s="11"/>
      <c r="BS868" s="11"/>
      <c r="BT868" s="11"/>
      <c r="BU868" s="11"/>
      <c r="BV868" s="11"/>
      <c r="BW868" s="11"/>
      <c r="BX868" s="11"/>
      <c r="BY868" s="11"/>
    </row>
    <row r="869" spans="1:77" ht="14.25" customHeight="1">
      <c r="A869" s="11"/>
      <c r="B869" s="11"/>
      <c r="C869" s="53"/>
      <c r="D869" s="16"/>
      <c r="E869" s="16"/>
      <c r="F869" s="16"/>
      <c r="G869" s="16"/>
      <c r="H869" s="11"/>
      <c r="I869" s="54"/>
      <c r="J869" s="54"/>
      <c r="K869" s="54"/>
      <c r="L869" s="54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  <c r="BN869" s="11"/>
      <c r="BO869" s="11"/>
      <c r="BP869" s="11"/>
      <c r="BQ869" s="11"/>
      <c r="BR869" s="11"/>
      <c r="BS869" s="11"/>
      <c r="BT869" s="11"/>
      <c r="BU869" s="11"/>
      <c r="BV869" s="11"/>
      <c r="BW869" s="11"/>
      <c r="BX869" s="11"/>
      <c r="BY869" s="11"/>
    </row>
    <row r="870" spans="1:77" ht="14.25" customHeight="1">
      <c r="A870" s="11"/>
      <c r="B870" s="11"/>
      <c r="C870" s="53"/>
      <c r="D870" s="16"/>
      <c r="E870" s="16"/>
      <c r="F870" s="16"/>
      <c r="G870" s="16"/>
      <c r="H870" s="11"/>
      <c r="I870" s="54"/>
      <c r="J870" s="54"/>
      <c r="K870" s="54"/>
      <c r="L870" s="54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  <c r="BN870" s="11"/>
      <c r="BO870" s="11"/>
      <c r="BP870" s="11"/>
      <c r="BQ870" s="11"/>
      <c r="BR870" s="11"/>
      <c r="BS870" s="11"/>
      <c r="BT870" s="11"/>
      <c r="BU870" s="11"/>
      <c r="BV870" s="11"/>
      <c r="BW870" s="11"/>
      <c r="BX870" s="11"/>
      <c r="BY870" s="11"/>
    </row>
    <row r="871" spans="1:77" ht="14.25" customHeight="1">
      <c r="A871" s="11"/>
      <c r="B871" s="11"/>
      <c r="C871" s="53"/>
      <c r="D871" s="16"/>
      <c r="E871" s="16"/>
      <c r="F871" s="16"/>
      <c r="G871" s="16"/>
      <c r="H871" s="11"/>
      <c r="I871" s="54"/>
      <c r="J871" s="54"/>
      <c r="K871" s="54"/>
      <c r="L871" s="54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  <c r="BN871" s="11"/>
      <c r="BO871" s="11"/>
      <c r="BP871" s="11"/>
      <c r="BQ871" s="11"/>
      <c r="BR871" s="11"/>
      <c r="BS871" s="11"/>
      <c r="BT871" s="11"/>
      <c r="BU871" s="11"/>
      <c r="BV871" s="11"/>
      <c r="BW871" s="11"/>
      <c r="BX871" s="11"/>
      <c r="BY871" s="11"/>
    </row>
    <row r="872" spans="1:77" ht="14.25" customHeight="1">
      <c r="A872" s="11"/>
      <c r="B872" s="11"/>
      <c r="C872" s="53"/>
      <c r="D872" s="16"/>
      <c r="E872" s="16"/>
      <c r="F872" s="16"/>
      <c r="G872" s="16"/>
      <c r="H872" s="11"/>
      <c r="I872" s="54"/>
      <c r="J872" s="54"/>
      <c r="K872" s="54"/>
      <c r="L872" s="54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  <c r="BN872" s="11"/>
      <c r="BO872" s="11"/>
      <c r="BP872" s="11"/>
      <c r="BQ872" s="11"/>
      <c r="BR872" s="11"/>
      <c r="BS872" s="11"/>
      <c r="BT872" s="11"/>
      <c r="BU872" s="11"/>
      <c r="BV872" s="11"/>
      <c r="BW872" s="11"/>
      <c r="BX872" s="11"/>
      <c r="BY872" s="11"/>
    </row>
    <row r="873" spans="1:77" ht="14.25" customHeight="1">
      <c r="A873" s="11"/>
      <c r="B873" s="11"/>
      <c r="C873" s="53"/>
      <c r="D873" s="16"/>
      <c r="E873" s="16"/>
      <c r="F873" s="16"/>
      <c r="G873" s="16"/>
      <c r="H873" s="11"/>
      <c r="I873" s="54"/>
      <c r="J873" s="54"/>
      <c r="K873" s="54"/>
      <c r="L873" s="54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  <c r="BN873" s="11"/>
      <c r="BO873" s="11"/>
      <c r="BP873" s="11"/>
      <c r="BQ873" s="11"/>
      <c r="BR873" s="11"/>
      <c r="BS873" s="11"/>
      <c r="BT873" s="11"/>
      <c r="BU873" s="11"/>
      <c r="BV873" s="11"/>
      <c r="BW873" s="11"/>
      <c r="BX873" s="11"/>
      <c r="BY873" s="11"/>
    </row>
    <row r="874" spans="1:77" ht="14.25" customHeight="1">
      <c r="A874" s="11"/>
      <c r="B874" s="11"/>
      <c r="C874" s="53"/>
      <c r="D874" s="16"/>
      <c r="E874" s="16"/>
      <c r="F874" s="16"/>
      <c r="G874" s="16"/>
      <c r="H874" s="11"/>
      <c r="I874" s="54"/>
      <c r="J874" s="54"/>
      <c r="K874" s="54"/>
      <c r="L874" s="54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  <c r="BN874" s="11"/>
      <c r="BO874" s="11"/>
      <c r="BP874" s="11"/>
      <c r="BQ874" s="11"/>
      <c r="BR874" s="11"/>
      <c r="BS874" s="11"/>
      <c r="BT874" s="11"/>
      <c r="BU874" s="11"/>
      <c r="BV874" s="11"/>
      <c r="BW874" s="11"/>
      <c r="BX874" s="11"/>
      <c r="BY874" s="11"/>
    </row>
    <row r="875" spans="1:77" ht="14.25" customHeight="1">
      <c r="A875" s="11"/>
      <c r="B875" s="11"/>
      <c r="C875" s="53"/>
      <c r="D875" s="16"/>
      <c r="E875" s="16"/>
      <c r="F875" s="16"/>
      <c r="G875" s="16"/>
      <c r="H875" s="11"/>
      <c r="I875" s="54"/>
      <c r="J875" s="54"/>
      <c r="K875" s="54"/>
      <c r="L875" s="54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  <c r="BN875" s="11"/>
      <c r="BO875" s="11"/>
      <c r="BP875" s="11"/>
      <c r="BQ875" s="11"/>
      <c r="BR875" s="11"/>
      <c r="BS875" s="11"/>
      <c r="BT875" s="11"/>
      <c r="BU875" s="11"/>
      <c r="BV875" s="11"/>
      <c r="BW875" s="11"/>
      <c r="BX875" s="11"/>
      <c r="BY875" s="11"/>
    </row>
    <row r="876" spans="1:77" ht="14.25" customHeight="1">
      <c r="A876" s="11"/>
      <c r="B876" s="11"/>
      <c r="C876" s="53"/>
      <c r="D876" s="16"/>
      <c r="E876" s="16"/>
      <c r="F876" s="16"/>
      <c r="G876" s="16"/>
      <c r="H876" s="11"/>
      <c r="I876" s="54"/>
      <c r="J876" s="54"/>
      <c r="K876" s="54"/>
      <c r="L876" s="54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  <c r="BN876" s="11"/>
      <c r="BO876" s="11"/>
      <c r="BP876" s="11"/>
      <c r="BQ876" s="11"/>
      <c r="BR876" s="11"/>
      <c r="BS876" s="11"/>
      <c r="BT876" s="11"/>
      <c r="BU876" s="11"/>
      <c r="BV876" s="11"/>
      <c r="BW876" s="11"/>
      <c r="BX876" s="11"/>
      <c r="BY876" s="11"/>
    </row>
    <row r="877" spans="1:77" ht="14.25" customHeight="1">
      <c r="A877" s="11"/>
      <c r="B877" s="11"/>
      <c r="C877" s="53"/>
      <c r="D877" s="16"/>
      <c r="E877" s="16"/>
      <c r="F877" s="16"/>
      <c r="G877" s="16"/>
      <c r="H877" s="11"/>
      <c r="I877" s="54"/>
      <c r="J877" s="54"/>
      <c r="K877" s="54"/>
      <c r="L877" s="54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  <c r="BN877" s="11"/>
      <c r="BO877" s="11"/>
      <c r="BP877" s="11"/>
      <c r="BQ877" s="11"/>
      <c r="BR877" s="11"/>
      <c r="BS877" s="11"/>
      <c r="BT877" s="11"/>
      <c r="BU877" s="11"/>
      <c r="BV877" s="11"/>
      <c r="BW877" s="11"/>
      <c r="BX877" s="11"/>
      <c r="BY877" s="11"/>
    </row>
    <row r="878" spans="1:77" ht="14.25" customHeight="1">
      <c r="A878" s="11"/>
      <c r="B878" s="11"/>
      <c r="C878" s="53"/>
      <c r="D878" s="16"/>
      <c r="E878" s="16"/>
      <c r="F878" s="16"/>
      <c r="G878" s="16"/>
      <c r="H878" s="11"/>
      <c r="I878" s="54"/>
      <c r="J878" s="54"/>
      <c r="K878" s="54"/>
      <c r="L878" s="54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  <c r="BN878" s="11"/>
      <c r="BO878" s="11"/>
      <c r="BP878" s="11"/>
      <c r="BQ878" s="11"/>
      <c r="BR878" s="11"/>
      <c r="BS878" s="11"/>
      <c r="BT878" s="11"/>
      <c r="BU878" s="11"/>
      <c r="BV878" s="11"/>
      <c r="BW878" s="11"/>
      <c r="BX878" s="11"/>
      <c r="BY878" s="11"/>
    </row>
    <row r="879" spans="1:77" ht="14.25" customHeight="1">
      <c r="A879" s="11"/>
      <c r="B879" s="11"/>
      <c r="C879" s="53"/>
      <c r="D879" s="16"/>
      <c r="E879" s="16"/>
      <c r="F879" s="16"/>
      <c r="G879" s="16"/>
      <c r="H879" s="11"/>
      <c r="I879" s="54"/>
      <c r="J879" s="54"/>
      <c r="K879" s="54"/>
      <c r="L879" s="54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  <c r="BN879" s="11"/>
      <c r="BO879" s="11"/>
      <c r="BP879" s="11"/>
      <c r="BQ879" s="11"/>
      <c r="BR879" s="11"/>
      <c r="BS879" s="11"/>
      <c r="BT879" s="11"/>
      <c r="BU879" s="11"/>
      <c r="BV879" s="11"/>
      <c r="BW879" s="11"/>
      <c r="BX879" s="11"/>
      <c r="BY879" s="11"/>
    </row>
    <row r="880" spans="1:77" ht="14.25" customHeight="1">
      <c r="A880" s="11"/>
      <c r="B880" s="11"/>
      <c r="C880" s="53"/>
      <c r="D880" s="16"/>
      <c r="E880" s="16"/>
      <c r="F880" s="16"/>
      <c r="G880" s="16"/>
      <c r="H880" s="11"/>
      <c r="I880" s="54"/>
      <c r="J880" s="54"/>
      <c r="K880" s="54"/>
      <c r="L880" s="54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  <c r="BN880" s="11"/>
      <c r="BO880" s="11"/>
      <c r="BP880" s="11"/>
      <c r="BQ880" s="11"/>
      <c r="BR880" s="11"/>
      <c r="BS880" s="11"/>
      <c r="BT880" s="11"/>
      <c r="BU880" s="11"/>
      <c r="BV880" s="11"/>
      <c r="BW880" s="11"/>
      <c r="BX880" s="11"/>
      <c r="BY880" s="11"/>
    </row>
    <row r="881" spans="1:77" ht="14.25" customHeight="1">
      <c r="A881" s="11"/>
      <c r="B881" s="11"/>
      <c r="C881" s="53"/>
      <c r="D881" s="16"/>
      <c r="E881" s="16"/>
      <c r="F881" s="16"/>
      <c r="G881" s="16"/>
      <c r="H881" s="11"/>
      <c r="I881" s="54"/>
      <c r="J881" s="54"/>
      <c r="K881" s="54"/>
      <c r="L881" s="54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  <c r="BN881" s="11"/>
      <c r="BO881" s="11"/>
      <c r="BP881" s="11"/>
      <c r="BQ881" s="11"/>
      <c r="BR881" s="11"/>
      <c r="BS881" s="11"/>
      <c r="BT881" s="11"/>
      <c r="BU881" s="11"/>
      <c r="BV881" s="11"/>
      <c r="BW881" s="11"/>
      <c r="BX881" s="11"/>
      <c r="BY881" s="11"/>
    </row>
    <row r="882" spans="1:77" ht="14.25" customHeight="1">
      <c r="A882" s="11"/>
      <c r="B882" s="11"/>
      <c r="C882" s="53"/>
      <c r="D882" s="16"/>
      <c r="E882" s="16"/>
      <c r="F882" s="16"/>
      <c r="G882" s="16"/>
      <c r="H882" s="11"/>
      <c r="I882" s="54"/>
      <c r="J882" s="54"/>
      <c r="K882" s="54"/>
      <c r="L882" s="54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  <c r="BN882" s="11"/>
      <c r="BO882" s="11"/>
      <c r="BP882" s="11"/>
      <c r="BQ882" s="11"/>
      <c r="BR882" s="11"/>
      <c r="BS882" s="11"/>
      <c r="BT882" s="11"/>
      <c r="BU882" s="11"/>
      <c r="BV882" s="11"/>
      <c r="BW882" s="11"/>
      <c r="BX882" s="11"/>
      <c r="BY882" s="11"/>
    </row>
    <row r="883" spans="1:77" ht="14.25" customHeight="1">
      <c r="A883" s="11"/>
      <c r="B883" s="11"/>
      <c r="C883" s="53"/>
      <c r="D883" s="16"/>
      <c r="E883" s="16"/>
      <c r="F883" s="16"/>
      <c r="G883" s="16"/>
      <c r="H883" s="11"/>
      <c r="I883" s="54"/>
      <c r="J883" s="54"/>
      <c r="K883" s="54"/>
      <c r="L883" s="54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  <c r="BN883" s="11"/>
      <c r="BO883" s="11"/>
      <c r="BP883" s="11"/>
      <c r="BQ883" s="11"/>
      <c r="BR883" s="11"/>
      <c r="BS883" s="11"/>
      <c r="BT883" s="11"/>
      <c r="BU883" s="11"/>
      <c r="BV883" s="11"/>
      <c r="BW883" s="11"/>
      <c r="BX883" s="11"/>
      <c r="BY883" s="11"/>
    </row>
    <row r="884" spans="1:77" ht="14.25" customHeight="1">
      <c r="A884" s="11"/>
      <c r="B884" s="11"/>
      <c r="C884" s="53"/>
      <c r="D884" s="16"/>
      <c r="E884" s="16"/>
      <c r="F884" s="16"/>
      <c r="G884" s="16"/>
      <c r="H884" s="11"/>
      <c r="I884" s="54"/>
      <c r="J884" s="54"/>
      <c r="K884" s="54"/>
      <c r="L884" s="54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  <c r="BN884" s="11"/>
      <c r="BO884" s="11"/>
      <c r="BP884" s="11"/>
      <c r="BQ884" s="11"/>
      <c r="BR884" s="11"/>
      <c r="BS884" s="11"/>
      <c r="BT884" s="11"/>
      <c r="BU884" s="11"/>
      <c r="BV884" s="11"/>
      <c r="BW884" s="11"/>
      <c r="BX884" s="11"/>
      <c r="BY884" s="11"/>
    </row>
    <row r="885" spans="1:77" ht="14.25" customHeight="1">
      <c r="A885" s="11"/>
      <c r="B885" s="11"/>
      <c r="C885" s="53"/>
      <c r="D885" s="16"/>
      <c r="E885" s="16"/>
      <c r="F885" s="16"/>
      <c r="G885" s="16"/>
      <c r="H885" s="11"/>
      <c r="I885" s="54"/>
      <c r="J885" s="54"/>
      <c r="K885" s="54"/>
      <c r="L885" s="54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  <c r="BN885" s="11"/>
      <c r="BO885" s="11"/>
      <c r="BP885" s="11"/>
      <c r="BQ885" s="11"/>
      <c r="BR885" s="11"/>
      <c r="BS885" s="11"/>
      <c r="BT885" s="11"/>
      <c r="BU885" s="11"/>
      <c r="BV885" s="11"/>
      <c r="BW885" s="11"/>
      <c r="BX885" s="11"/>
      <c r="BY885" s="11"/>
    </row>
    <row r="886" spans="1:77" ht="14.25" customHeight="1">
      <c r="A886" s="11"/>
      <c r="B886" s="11"/>
      <c r="C886" s="53"/>
      <c r="D886" s="16"/>
      <c r="E886" s="16"/>
      <c r="F886" s="16"/>
      <c r="G886" s="16"/>
      <c r="H886" s="11"/>
      <c r="I886" s="54"/>
      <c r="J886" s="54"/>
      <c r="K886" s="54"/>
      <c r="L886" s="54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  <c r="BN886" s="11"/>
      <c r="BO886" s="11"/>
      <c r="BP886" s="11"/>
      <c r="BQ886" s="11"/>
      <c r="BR886" s="11"/>
      <c r="BS886" s="11"/>
      <c r="BT886" s="11"/>
      <c r="BU886" s="11"/>
      <c r="BV886" s="11"/>
      <c r="BW886" s="11"/>
      <c r="BX886" s="11"/>
      <c r="BY886" s="11"/>
    </row>
    <row r="887" spans="1:77" ht="14.25" customHeight="1">
      <c r="A887" s="11"/>
      <c r="B887" s="11"/>
      <c r="C887" s="53"/>
      <c r="D887" s="16"/>
      <c r="E887" s="16"/>
      <c r="F887" s="16"/>
      <c r="G887" s="16"/>
      <c r="H887" s="11"/>
      <c r="I887" s="54"/>
      <c r="J887" s="54"/>
      <c r="K887" s="54"/>
      <c r="L887" s="54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  <c r="BN887" s="11"/>
      <c r="BO887" s="11"/>
      <c r="BP887" s="11"/>
      <c r="BQ887" s="11"/>
      <c r="BR887" s="11"/>
      <c r="BS887" s="11"/>
      <c r="BT887" s="11"/>
      <c r="BU887" s="11"/>
      <c r="BV887" s="11"/>
      <c r="BW887" s="11"/>
      <c r="BX887" s="11"/>
      <c r="BY887" s="11"/>
    </row>
    <row r="888" spans="1:77" ht="14.25" customHeight="1">
      <c r="A888" s="11"/>
      <c r="B888" s="11"/>
      <c r="C888" s="53"/>
      <c r="D888" s="16"/>
      <c r="E888" s="16"/>
      <c r="F888" s="16"/>
      <c r="G888" s="16"/>
      <c r="H888" s="11"/>
      <c r="I888" s="54"/>
      <c r="J888" s="54"/>
      <c r="K888" s="54"/>
      <c r="L888" s="54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  <c r="BN888" s="11"/>
      <c r="BO888" s="11"/>
      <c r="BP888" s="11"/>
      <c r="BQ888" s="11"/>
      <c r="BR888" s="11"/>
      <c r="BS888" s="11"/>
      <c r="BT888" s="11"/>
      <c r="BU888" s="11"/>
      <c r="BV888" s="11"/>
      <c r="BW888" s="11"/>
      <c r="BX888" s="11"/>
      <c r="BY888" s="11"/>
    </row>
    <row r="889" spans="1:77" ht="14.25" customHeight="1">
      <c r="A889" s="11"/>
      <c r="B889" s="11"/>
      <c r="C889" s="53"/>
      <c r="D889" s="16"/>
      <c r="E889" s="16"/>
      <c r="F889" s="16"/>
      <c r="G889" s="16"/>
      <c r="H889" s="11"/>
      <c r="I889" s="54"/>
      <c r="J889" s="54"/>
      <c r="K889" s="54"/>
      <c r="L889" s="54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  <c r="BN889" s="11"/>
      <c r="BO889" s="11"/>
      <c r="BP889" s="11"/>
      <c r="BQ889" s="11"/>
      <c r="BR889" s="11"/>
      <c r="BS889" s="11"/>
      <c r="BT889" s="11"/>
      <c r="BU889" s="11"/>
      <c r="BV889" s="11"/>
      <c r="BW889" s="11"/>
      <c r="BX889" s="11"/>
      <c r="BY889" s="11"/>
    </row>
    <row r="890" spans="1:77" ht="14.25" customHeight="1">
      <c r="A890" s="11"/>
      <c r="B890" s="11"/>
      <c r="C890" s="53"/>
      <c r="D890" s="16"/>
      <c r="E890" s="16"/>
      <c r="F890" s="16"/>
      <c r="G890" s="16"/>
      <c r="H890" s="11"/>
      <c r="I890" s="54"/>
      <c r="J890" s="54"/>
      <c r="K890" s="54"/>
      <c r="L890" s="54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  <c r="BN890" s="11"/>
      <c r="BO890" s="11"/>
      <c r="BP890" s="11"/>
      <c r="BQ890" s="11"/>
      <c r="BR890" s="11"/>
      <c r="BS890" s="11"/>
      <c r="BT890" s="11"/>
      <c r="BU890" s="11"/>
      <c r="BV890" s="11"/>
      <c r="BW890" s="11"/>
      <c r="BX890" s="11"/>
      <c r="BY890" s="11"/>
    </row>
    <row r="891" spans="1:77" ht="14.25" customHeight="1">
      <c r="A891" s="11"/>
      <c r="B891" s="11"/>
      <c r="C891" s="53"/>
      <c r="D891" s="16"/>
      <c r="E891" s="16"/>
      <c r="F891" s="16"/>
      <c r="G891" s="16"/>
      <c r="H891" s="11"/>
      <c r="I891" s="54"/>
      <c r="J891" s="54"/>
      <c r="K891" s="54"/>
      <c r="L891" s="54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  <c r="BN891" s="11"/>
      <c r="BO891" s="11"/>
      <c r="BP891" s="11"/>
      <c r="BQ891" s="11"/>
      <c r="BR891" s="11"/>
      <c r="BS891" s="11"/>
      <c r="BT891" s="11"/>
      <c r="BU891" s="11"/>
      <c r="BV891" s="11"/>
      <c r="BW891" s="11"/>
      <c r="BX891" s="11"/>
      <c r="BY891" s="11"/>
    </row>
    <row r="892" spans="1:77" ht="14.25" customHeight="1">
      <c r="A892" s="11"/>
      <c r="B892" s="11"/>
      <c r="C892" s="53"/>
      <c r="D892" s="16"/>
      <c r="E892" s="16"/>
      <c r="F892" s="16"/>
      <c r="G892" s="16"/>
      <c r="H892" s="11"/>
      <c r="I892" s="54"/>
      <c r="J892" s="54"/>
      <c r="K892" s="54"/>
      <c r="L892" s="54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  <c r="BN892" s="11"/>
      <c r="BO892" s="11"/>
      <c r="BP892" s="11"/>
      <c r="BQ892" s="11"/>
      <c r="BR892" s="11"/>
      <c r="BS892" s="11"/>
      <c r="BT892" s="11"/>
      <c r="BU892" s="11"/>
      <c r="BV892" s="11"/>
      <c r="BW892" s="11"/>
      <c r="BX892" s="11"/>
      <c r="BY892" s="11"/>
    </row>
    <row r="893" spans="1:77" ht="14.25" customHeight="1">
      <c r="A893" s="11"/>
      <c r="B893" s="11"/>
      <c r="C893" s="53"/>
      <c r="D893" s="16"/>
      <c r="E893" s="16"/>
      <c r="F893" s="16"/>
      <c r="G893" s="16"/>
      <c r="H893" s="11"/>
      <c r="I893" s="54"/>
      <c r="J893" s="54"/>
      <c r="K893" s="54"/>
      <c r="L893" s="54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  <c r="BN893" s="11"/>
      <c r="BO893" s="11"/>
      <c r="BP893" s="11"/>
      <c r="BQ893" s="11"/>
      <c r="BR893" s="11"/>
      <c r="BS893" s="11"/>
      <c r="BT893" s="11"/>
      <c r="BU893" s="11"/>
      <c r="BV893" s="11"/>
      <c r="BW893" s="11"/>
      <c r="BX893" s="11"/>
      <c r="BY893" s="11"/>
    </row>
    <row r="894" spans="1:77" ht="14.25" customHeight="1">
      <c r="A894" s="11"/>
      <c r="B894" s="11"/>
      <c r="C894" s="53"/>
      <c r="D894" s="16"/>
      <c r="E894" s="16"/>
      <c r="F894" s="16"/>
      <c r="G894" s="16"/>
      <c r="H894" s="11"/>
      <c r="I894" s="54"/>
      <c r="J894" s="54"/>
      <c r="K894" s="54"/>
      <c r="L894" s="54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  <c r="BN894" s="11"/>
      <c r="BO894" s="11"/>
      <c r="BP894" s="11"/>
      <c r="BQ894" s="11"/>
      <c r="BR894" s="11"/>
      <c r="BS894" s="11"/>
      <c r="BT894" s="11"/>
      <c r="BU894" s="11"/>
      <c r="BV894" s="11"/>
      <c r="BW894" s="11"/>
      <c r="BX894" s="11"/>
      <c r="BY894" s="11"/>
    </row>
    <row r="895" spans="1:77" ht="14.25" customHeight="1">
      <c r="A895" s="11"/>
      <c r="B895" s="11"/>
      <c r="C895" s="53"/>
      <c r="D895" s="16"/>
      <c r="E895" s="16"/>
      <c r="F895" s="16"/>
      <c r="G895" s="16"/>
      <c r="H895" s="11"/>
      <c r="I895" s="54"/>
      <c r="J895" s="54"/>
      <c r="K895" s="54"/>
      <c r="L895" s="54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  <c r="BN895" s="11"/>
      <c r="BO895" s="11"/>
      <c r="BP895" s="11"/>
      <c r="BQ895" s="11"/>
      <c r="BR895" s="11"/>
      <c r="BS895" s="11"/>
      <c r="BT895" s="11"/>
      <c r="BU895" s="11"/>
      <c r="BV895" s="11"/>
      <c r="BW895" s="11"/>
      <c r="BX895" s="11"/>
      <c r="BY895" s="11"/>
    </row>
    <row r="896" spans="1:77" ht="14.25" customHeight="1">
      <c r="A896" s="11"/>
      <c r="B896" s="11"/>
      <c r="C896" s="53"/>
      <c r="D896" s="16"/>
      <c r="E896" s="16"/>
      <c r="F896" s="16"/>
      <c r="G896" s="16"/>
      <c r="H896" s="11"/>
      <c r="I896" s="54"/>
      <c r="J896" s="54"/>
      <c r="K896" s="54"/>
      <c r="L896" s="54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  <c r="BN896" s="11"/>
      <c r="BO896" s="11"/>
      <c r="BP896" s="11"/>
      <c r="BQ896" s="11"/>
      <c r="BR896" s="11"/>
      <c r="BS896" s="11"/>
      <c r="BT896" s="11"/>
      <c r="BU896" s="11"/>
      <c r="BV896" s="11"/>
      <c r="BW896" s="11"/>
      <c r="BX896" s="11"/>
      <c r="BY896" s="11"/>
    </row>
    <row r="897" spans="1:77" ht="14.25" customHeight="1">
      <c r="A897" s="11"/>
      <c r="B897" s="11"/>
      <c r="C897" s="53"/>
      <c r="D897" s="16"/>
      <c r="E897" s="16"/>
      <c r="F897" s="16"/>
      <c r="G897" s="16"/>
      <c r="H897" s="11"/>
      <c r="I897" s="54"/>
      <c r="J897" s="54"/>
      <c r="K897" s="54"/>
      <c r="L897" s="54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  <c r="BN897" s="11"/>
      <c r="BO897" s="11"/>
      <c r="BP897" s="11"/>
      <c r="BQ897" s="11"/>
      <c r="BR897" s="11"/>
      <c r="BS897" s="11"/>
      <c r="BT897" s="11"/>
      <c r="BU897" s="11"/>
      <c r="BV897" s="11"/>
      <c r="BW897" s="11"/>
      <c r="BX897" s="11"/>
      <c r="BY897" s="11"/>
    </row>
    <row r="898" spans="1:77" ht="14.25" customHeight="1">
      <c r="A898" s="11"/>
      <c r="B898" s="11"/>
      <c r="C898" s="53"/>
      <c r="D898" s="16"/>
      <c r="E898" s="16"/>
      <c r="F898" s="16"/>
      <c r="G898" s="16"/>
      <c r="H898" s="11"/>
      <c r="I898" s="54"/>
      <c r="J898" s="54"/>
      <c r="K898" s="54"/>
      <c r="L898" s="54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  <c r="BN898" s="11"/>
      <c r="BO898" s="11"/>
      <c r="BP898" s="11"/>
      <c r="BQ898" s="11"/>
      <c r="BR898" s="11"/>
      <c r="BS898" s="11"/>
      <c r="BT898" s="11"/>
      <c r="BU898" s="11"/>
      <c r="BV898" s="11"/>
      <c r="BW898" s="11"/>
      <c r="BX898" s="11"/>
      <c r="BY898" s="11"/>
    </row>
    <row r="899" spans="1:77" ht="14.25" customHeight="1">
      <c r="A899" s="11"/>
      <c r="B899" s="11"/>
      <c r="C899" s="53"/>
      <c r="D899" s="16"/>
      <c r="E899" s="16"/>
      <c r="F899" s="16"/>
      <c r="G899" s="16"/>
      <c r="H899" s="11"/>
      <c r="I899" s="54"/>
      <c r="J899" s="54"/>
      <c r="K899" s="54"/>
      <c r="L899" s="54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  <c r="BN899" s="11"/>
      <c r="BO899" s="11"/>
      <c r="BP899" s="11"/>
      <c r="BQ899" s="11"/>
      <c r="BR899" s="11"/>
      <c r="BS899" s="11"/>
      <c r="BT899" s="11"/>
      <c r="BU899" s="11"/>
      <c r="BV899" s="11"/>
      <c r="BW899" s="11"/>
      <c r="BX899" s="11"/>
      <c r="BY899" s="11"/>
    </row>
    <row r="900" spans="1:77" ht="14.25" customHeight="1">
      <c r="A900" s="11"/>
      <c r="B900" s="11"/>
      <c r="C900" s="53"/>
      <c r="D900" s="16"/>
      <c r="E900" s="16"/>
      <c r="F900" s="16"/>
      <c r="G900" s="16"/>
      <c r="H900" s="11"/>
      <c r="I900" s="54"/>
      <c r="J900" s="54"/>
      <c r="K900" s="54"/>
      <c r="L900" s="54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  <c r="BN900" s="11"/>
      <c r="BO900" s="11"/>
      <c r="BP900" s="11"/>
      <c r="BQ900" s="11"/>
      <c r="BR900" s="11"/>
      <c r="BS900" s="11"/>
      <c r="BT900" s="11"/>
      <c r="BU900" s="11"/>
      <c r="BV900" s="11"/>
      <c r="BW900" s="11"/>
      <c r="BX900" s="11"/>
      <c r="BY900" s="11"/>
    </row>
    <row r="901" spans="1:77" ht="14.25" customHeight="1">
      <c r="A901" s="11"/>
      <c r="B901" s="11"/>
      <c r="C901" s="53"/>
      <c r="D901" s="16"/>
      <c r="E901" s="16"/>
      <c r="F901" s="16"/>
      <c r="G901" s="16"/>
      <c r="H901" s="11"/>
      <c r="I901" s="54"/>
      <c r="J901" s="54"/>
      <c r="K901" s="54"/>
      <c r="L901" s="54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  <c r="BN901" s="11"/>
      <c r="BO901" s="11"/>
      <c r="BP901" s="11"/>
      <c r="BQ901" s="11"/>
      <c r="BR901" s="11"/>
      <c r="BS901" s="11"/>
      <c r="BT901" s="11"/>
      <c r="BU901" s="11"/>
      <c r="BV901" s="11"/>
      <c r="BW901" s="11"/>
      <c r="BX901" s="11"/>
      <c r="BY901" s="11"/>
    </row>
    <row r="902" spans="1:77" ht="14.25" customHeight="1">
      <c r="A902" s="11"/>
      <c r="B902" s="11"/>
      <c r="C902" s="53"/>
      <c r="D902" s="16"/>
      <c r="E902" s="16"/>
      <c r="F902" s="16"/>
      <c r="G902" s="16"/>
      <c r="H902" s="11"/>
      <c r="I902" s="54"/>
      <c r="J902" s="54"/>
      <c r="K902" s="54"/>
      <c r="L902" s="54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  <c r="BN902" s="11"/>
      <c r="BO902" s="11"/>
      <c r="BP902" s="11"/>
      <c r="BQ902" s="11"/>
      <c r="BR902" s="11"/>
      <c r="BS902" s="11"/>
      <c r="BT902" s="11"/>
      <c r="BU902" s="11"/>
      <c r="BV902" s="11"/>
      <c r="BW902" s="11"/>
      <c r="BX902" s="11"/>
      <c r="BY902" s="11"/>
    </row>
    <row r="903" spans="1:77" ht="14.25" customHeight="1">
      <c r="A903" s="11"/>
      <c r="B903" s="11"/>
      <c r="C903" s="53"/>
      <c r="D903" s="16"/>
      <c r="E903" s="16"/>
      <c r="F903" s="16"/>
      <c r="G903" s="16"/>
      <c r="H903" s="11"/>
      <c r="I903" s="54"/>
      <c r="J903" s="54"/>
      <c r="K903" s="54"/>
      <c r="L903" s="54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  <c r="BN903" s="11"/>
      <c r="BO903" s="11"/>
      <c r="BP903" s="11"/>
      <c r="BQ903" s="11"/>
      <c r="BR903" s="11"/>
      <c r="BS903" s="11"/>
      <c r="BT903" s="11"/>
      <c r="BU903" s="11"/>
      <c r="BV903" s="11"/>
      <c r="BW903" s="11"/>
      <c r="BX903" s="11"/>
      <c r="BY903" s="11"/>
    </row>
    <row r="904" spans="1:77" ht="14.25" customHeight="1">
      <c r="A904" s="11"/>
      <c r="B904" s="11"/>
      <c r="C904" s="53"/>
      <c r="D904" s="16"/>
      <c r="E904" s="16"/>
      <c r="F904" s="16"/>
      <c r="G904" s="16"/>
      <c r="H904" s="11"/>
      <c r="I904" s="54"/>
      <c r="J904" s="54"/>
      <c r="K904" s="54"/>
      <c r="L904" s="54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  <c r="BN904" s="11"/>
      <c r="BO904" s="11"/>
      <c r="BP904" s="11"/>
      <c r="BQ904" s="11"/>
      <c r="BR904" s="11"/>
      <c r="BS904" s="11"/>
      <c r="BT904" s="11"/>
      <c r="BU904" s="11"/>
      <c r="BV904" s="11"/>
      <c r="BW904" s="11"/>
      <c r="BX904" s="11"/>
      <c r="BY904" s="11"/>
    </row>
    <row r="905" spans="1:77" ht="14.25" customHeight="1">
      <c r="A905" s="11"/>
      <c r="B905" s="11"/>
      <c r="C905" s="53"/>
      <c r="D905" s="16"/>
      <c r="E905" s="16"/>
      <c r="F905" s="16"/>
      <c r="G905" s="16"/>
      <c r="H905" s="11"/>
      <c r="I905" s="54"/>
      <c r="J905" s="54"/>
      <c r="K905" s="54"/>
      <c r="L905" s="54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  <c r="BP905" s="11"/>
      <c r="BQ905" s="11"/>
      <c r="BR905" s="11"/>
      <c r="BS905" s="11"/>
      <c r="BT905" s="11"/>
      <c r="BU905" s="11"/>
      <c r="BV905" s="11"/>
      <c r="BW905" s="11"/>
      <c r="BX905" s="11"/>
      <c r="BY905" s="11"/>
    </row>
    <row r="906" spans="1:77" ht="14.25" customHeight="1">
      <c r="A906" s="11"/>
      <c r="B906" s="11"/>
      <c r="C906" s="53"/>
      <c r="D906" s="16"/>
      <c r="E906" s="16"/>
      <c r="F906" s="16"/>
      <c r="G906" s="16"/>
      <c r="H906" s="11"/>
      <c r="I906" s="54"/>
      <c r="J906" s="54"/>
      <c r="K906" s="54"/>
      <c r="L906" s="54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  <c r="BP906" s="11"/>
      <c r="BQ906" s="11"/>
      <c r="BR906" s="11"/>
      <c r="BS906" s="11"/>
      <c r="BT906" s="11"/>
      <c r="BU906" s="11"/>
      <c r="BV906" s="11"/>
      <c r="BW906" s="11"/>
      <c r="BX906" s="11"/>
      <c r="BY906" s="11"/>
    </row>
    <row r="907" spans="1:77" ht="14.25" customHeight="1">
      <c r="A907" s="11"/>
      <c r="B907" s="11"/>
      <c r="C907" s="53"/>
      <c r="D907" s="16"/>
      <c r="E907" s="16"/>
      <c r="F907" s="16"/>
      <c r="G907" s="16"/>
      <c r="H907" s="11"/>
      <c r="I907" s="54"/>
      <c r="J907" s="54"/>
      <c r="K907" s="54"/>
      <c r="L907" s="54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  <c r="BN907" s="11"/>
      <c r="BO907" s="11"/>
      <c r="BP907" s="11"/>
      <c r="BQ907" s="11"/>
      <c r="BR907" s="11"/>
      <c r="BS907" s="11"/>
      <c r="BT907" s="11"/>
      <c r="BU907" s="11"/>
      <c r="BV907" s="11"/>
      <c r="BW907" s="11"/>
      <c r="BX907" s="11"/>
      <c r="BY907" s="11"/>
    </row>
    <row r="908" spans="1:77" ht="14.25" customHeight="1">
      <c r="A908" s="11"/>
      <c r="B908" s="11"/>
      <c r="C908" s="53"/>
      <c r="D908" s="16"/>
      <c r="E908" s="16"/>
      <c r="F908" s="16"/>
      <c r="G908" s="16"/>
      <c r="H908" s="11"/>
      <c r="I908" s="54"/>
      <c r="J908" s="54"/>
      <c r="K908" s="54"/>
      <c r="L908" s="54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  <c r="BN908" s="11"/>
      <c r="BO908" s="11"/>
      <c r="BP908" s="11"/>
      <c r="BQ908" s="11"/>
      <c r="BR908" s="11"/>
      <c r="BS908" s="11"/>
      <c r="BT908" s="11"/>
      <c r="BU908" s="11"/>
      <c r="BV908" s="11"/>
      <c r="BW908" s="11"/>
      <c r="BX908" s="11"/>
      <c r="BY908" s="11"/>
    </row>
    <row r="909" spans="1:77" ht="14.25" customHeight="1">
      <c r="A909" s="11"/>
      <c r="B909" s="11"/>
      <c r="C909" s="53"/>
      <c r="D909" s="16"/>
      <c r="E909" s="16"/>
      <c r="F909" s="16"/>
      <c r="G909" s="16"/>
      <c r="H909" s="11"/>
      <c r="I909" s="54"/>
      <c r="J909" s="54"/>
      <c r="K909" s="54"/>
      <c r="L909" s="54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  <c r="BN909" s="11"/>
      <c r="BO909" s="11"/>
      <c r="BP909" s="11"/>
      <c r="BQ909" s="11"/>
      <c r="BR909" s="11"/>
      <c r="BS909" s="11"/>
      <c r="BT909" s="11"/>
      <c r="BU909" s="11"/>
      <c r="BV909" s="11"/>
      <c r="BW909" s="11"/>
      <c r="BX909" s="11"/>
      <c r="BY909" s="11"/>
    </row>
    <row r="910" spans="1:77" ht="14.25" customHeight="1">
      <c r="A910" s="11"/>
      <c r="B910" s="11"/>
      <c r="C910" s="53"/>
      <c r="D910" s="16"/>
      <c r="E910" s="16"/>
      <c r="F910" s="16"/>
      <c r="G910" s="16"/>
      <c r="H910" s="11"/>
      <c r="I910" s="54"/>
      <c r="J910" s="54"/>
      <c r="K910" s="54"/>
      <c r="L910" s="54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  <c r="BN910" s="11"/>
      <c r="BO910" s="11"/>
      <c r="BP910" s="11"/>
      <c r="BQ910" s="11"/>
      <c r="BR910" s="11"/>
      <c r="BS910" s="11"/>
      <c r="BT910" s="11"/>
      <c r="BU910" s="11"/>
      <c r="BV910" s="11"/>
      <c r="BW910" s="11"/>
      <c r="BX910" s="11"/>
      <c r="BY910" s="11"/>
    </row>
    <row r="911" spans="1:77" ht="14.25" customHeight="1">
      <c r="A911" s="11"/>
      <c r="B911" s="11"/>
      <c r="C911" s="53"/>
      <c r="D911" s="16"/>
      <c r="E911" s="16"/>
      <c r="F911" s="16"/>
      <c r="G911" s="16"/>
      <c r="H911" s="11"/>
      <c r="I911" s="54"/>
      <c r="J911" s="54"/>
      <c r="K911" s="54"/>
      <c r="L911" s="54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  <c r="BN911" s="11"/>
      <c r="BO911" s="11"/>
      <c r="BP911" s="11"/>
      <c r="BQ911" s="11"/>
      <c r="BR911" s="11"/>
      <c r="BS911" s="11"/>
      <c r="BT911" s="11"/>
      <c r="BU911" s="11"/>
      <c r="BV911" s="11"/>
      <c r="BW911" s="11"/>
      <c r="BX911" s="11"/>
      <c r="BY911" s="11"/>
    </row>
    <row r="912" spans="1:77" ht="14.25" customHeight="1">
      <c r="A912" s="11"/>
      <c r="B912" s="11"/>
      <c r="C912" s="53"/>
      <c r="D912" s="16"/>
      <c r="E912" s="16"/>
      <c r="F912" s="16"/>
      <c r="G912" s="16"/>
      <c r="H912" s="11"/>
      <c r="I912" s="54"/>
      <c r="J912" s="54"/>
      <c r="K912" s="54"/>
      <c r="L912" s="54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  <c r="BN912" s="11"/>
      <c r="BO912" s="11"/>
      <c r="BP912" s="11"/>
      <c r="BQ912" s="11"/>
      <c r="BR912" s="11"/>
      <c r="BS912" s="11"/>
      <c r="BT912" s="11"/>
      <c r="BU912" s="11"/>
      <c r="BV912" s="11"/>
      <c r="BW912" s="11"/>
      <c r="BX912" s="11"/>
      <c r="BY912" s="11"/>
    </row>
    <row r="913" spans="1:77" ht="14.25" customHeight="1">
      <c r="A913" s="11"/>
      <c r="B913" s="11"/>
      <c r="C913" s="53"/>
      <c r="D913" s="16"/>
      <c r="E913" s="16"/>
      <c r="F913" s="16"/>
      <c r="G913" s="16"/>
      <c r="H913" s="11"/>
      <c r="I913" s="54"/>
      <c r="J913" s="54"/>
      <c r="K913" s="54"/>
      <c r="L913" s="54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  <c r="BN913" s="11"/>
      <c r="BO913" s="11"/>
      <c r="BP913" s="11"/>
      <c r="BQ913" s="11"/>
      <c r="BR913" s="11"/>
      <c r="BS913" s="11"/>
      <c r="BT913" s="11"/>
      <c r="BU913" s="11"/>
      <c r="BV913" s="11"/>
      <c r="BW913" s="11"/>
      <c r="BX913" s="11"/>
      <c r="BY913" s="11"/>
    </row>
    <row r="914" spans="1:77" ht="14.25" customHeight="1">
      <c r="A914" s="11"/>
      <c r="B914" s="11"/>
      <c r="C914" s="53"/>
      <c r="D914" s="16"/>
      <c r="E914" s="16"/>
      <c r="F914" s="16"/>
      <c r="G914" s="16"/>
      <c r="H914" s="11"/>
      <c r="I914" s="54"/>
      <c r="J914" s="54"/>
      <c r="K914" s="54"/>
      <c r="L914" s="54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  <c r="BN914" s="11"/>
      <c r="BO914" s="11"/>
      <c r="BP914" s="11"/>
      <c r="BQ914" s="11"/>
      <c r="BR914" s="11"/>
      <c r="BS914" s="11"/>
      <c r="BT914" s="11"/>
      <c r="BU914" s="11"/>
      <c r="BV914" s="11"/>
      <c r="BW914" s="11"/>
      <c r="BX914" s="11"/>
      <c r="BY914" s="11"/>
    </row>
    <row r="915" spans="1:77" ht="14.25" customHeight="1">
      <c r="A915" s="11"/>
      <c r="B915" s="11"/>
      <c r="C915" s="53"/>
      <c r="D915" s="16"/>
      <c r="E915" s="16"/>
      <c r="F915" s="16"/>
      <c r="G915" s="16"/>
      <c r="H915" s="11"/>
      <c r="I915" s="54"/>
      <c r="J915" s="54"/>
      <c r="K915" s="54"/>
      <c r="L915" s="54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  <c r="BN915" s="11"/>
      <c r="BO915" s="11"/>
      <c r="BP915" s="11"/>
      <c r="BQ915" s="11"/>
      <c r="BR915" s="11"/>
      <c r="BS915" s="11"/>
      <c r="BT915" s="11"/>
      <c r="BU915" s="11"/>
      <c r="BV915" s="11"/>
      <c r="BW915" s="11"/>
      <c r="BX915" s="11"/>
      <c r="BY915" s="11"/>
    </row>
    <row r="916" spans="1:77" ht="14.25" customHeight="1">
      <c r="A916" s="11"/>
      <c r="B916" s="11"/>
      <c r="C916" s="53"/>
      <c r="D916" s="16"/>
      <c r="E916" s="16"/>
      <c r="F916" s="16"/>
      <c r="G916" s="16"/>
      <c r="H916" s="11"/>
      <c r="I916" s="54"/>
      <c r="J916" s="54"/>
      <c r="K916" s="54"/>
      <c r="L916" s="54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  <c r="BN916" s="11"/>
      <c r="BO916" s="11"/>
      <c r="BP916" s="11"/>
      <c r="BQ916" s="11"/>
      <c r="BR916" s="11"/>
      <c r="BS916" s="11"/>
      <c r="BT916" s="11"/>
      <c r="BU916" s="11"/>
      <c r="BV916" s="11"/>
      <c r="BW916" s="11"/>
      <c r="BX916" s="11"/>
      <c r="BY916" s="11"/>
    </row>
    <row r="917" spans="1:77" ht="14.25" customHeight="1">
      <c r="A917" s="11"/>
      <c r="B917" s="11"/>
      <c r="C917" s="53"/>
      <c r="D917" s="16"/>
      <c r="E917" s="16"/>
      <c r="F917" s="16"/>
      <c r="G917" s="16"/>
      <c r="H917" s="11"/>
      <c r="I917" s="54"/>
      <c r="J917" s="54"/>
      <c r="K917" s="54"/>
      <c r="L917" s="54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  <c r="BN917" s="11"/>
      <c r="BO917" s="11"/>
      <c r="BP917" s="11"/>
      <c r="BQ917" s="11"/>
      <c r="BR917" s="11"/>
      <c r="BS917" s="11"/>
      <c r="BT917" s="11"/>
      <c r="BU917" s="11"/>
      <c r="BV917" s="11"/>
      <c r="BW917" s="11"/>
      <c r="BX917" s="11"/>
      <c r="BY917" s="11"/>
    </row>
    <row r="918" spans="1:77" ht="14.25" customHeight="1">
      <c r="A918" s="11"/>
      <c r="B918" s="11"/>
      <c r="C918" s="53"/>
      <c r="D918" s="16"/>
      <c r="E918" s="16"/>
      <c r="F918" s="16"/>
      <c r="G918" s="16"/>
      <c r="H918" s="11"/>
      <c r="I918" s="54"/>
      <c r="J918" s="54"/>
      <c r="K918" s="54"/>
      <c r="L918" s="54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  <c r="BN918" s="11"/>
      <c r="BO918" s="11"/>
      <c r="BP918" s="11"/>
      <c r="BQ918" s="11"/>
      <c r="BR918" s="11"/>
      <c r="BS918" s="11"/>
      <c r="BT918" s="11"/>
      <c r="BU918" s="11"/>
      <c r="BV918" s="11"/>
      <c r="BW918" s="11"/>
      <c r="BX918" s="11"/>
      <c r="BY918" s="11"/>
    </row>
    <row r="919" spans="1:77" ht="14.25" customHeight="1">
      <c r="A919" s="11"/>
      <c r="B919" s="11"/>
      <c r="C919" s="53"/>
      <c r="D919" s="16"/>
      <c r="E919" s="16"/>
      <c r="F919" s="16"/>
      <c r="G919" s="16"/>
      <c r="H919" s="11"/>
      <c r="I919" s="54"/>
      <c r="J919" s="54"/>
      <c r="K919" s="54"/>
      <c r="L919" s="54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  <c r="BN919" s="11"/>
      <c r="BO919" s="11"/>
      <c r="BP919" s="11"/>
      <c r="BQ919" s="11"/>
      <c r="BR919" s="11"/>
      <c r="BS919" s="11"/>
      <c r="BT919" s="11"/>
      <c r="BU919" s="11"/>
      <c r="BV919" s="11"/>
      <c r="BW919" s="11"/>
      <c r="BX919" s="11"/>
      <c r="BY919" s="11"/>
    </row>
    <row r="920" spans="1:77" ht="14.25" customHeight="1">
      <c r="A920" s="11"/>
      <c r="B920" s="11"/>
      <c r="C920" s="53"/>
      <c r="D920" s="16"/>
      <c r="E920" s="16"/>
      <c r="F920" s="16"/>
      <c r="G920" s="16"/>
      <c r="H920" s="11"/>
      <c r="I920" s="54"/>
      <c r="J920" s="54"/>
      <c r="K920" s="54"/>
      <c r="L920" s="54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  <c r="BN920" s="11"/>
      <c r="BO920" s="11"/>
      <c r="BP920" s="11"/>
      <c r="BQ920" s="11"/>
      <c r="BR920" s="11"/>
      <c r="BS920" s="11"/>
      <c r="BT920" s="11"/>
      <c r="BU920" s="11"/>
      <c r="BV920" s="11"/>
      <c r="BW920" s="11"/>
      <c r="BX920" s="11"/>
      <c r="BY920" s="11"/>
    </row>
    <row r="921" spans="1:77" ht="14.25" customHeight="1">
      <c r="A921" s="11"/>
      <c r="B921" s="11"/>
      <c r="C921" s="53"/>
      <c r="D921" s="16"/>
      <c r="E921" s="16"/>
      <c r="F921" s="16"/>
      <c r="G921" s="16"/>
      <c r="H921" s="11"/>
      <c r="I921" s="54"/>
      <c r="J921" s="54"/>
      <c r="K921" s="54"/>
      <c r="L921" s="54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  <c r="BN921" s="11"/>
      <c r="BO921" s="11"/>
      <c r="BP921" s="11"/>
      <c r="BQ921" s="11"/>
      <c r="BR921" s="11"/>
      <c r="BS921" s="11"/>
      <c r="BT921" s="11"/>
      <c r="BU921" s="11"/>
      <c r="BV921" s="11"/>
      <c r="BW921" s="11"/>
      <c r="BX921" s="11"/>
      <c r="BY921" s="11"/>
    </row>
    <row r="922" spans="1:77" ht="14.25" customHeight="1">
      <c r="A922" s="11"/>
      <c r="B922" s="11"/>
      <c r="C922" s="53"/>
      <c r="D922" s="16"/>
      <c r="E922" s="16"/>
      <c r="F922" s="16"/>
      <c r="G922" s="16"/>
      <c r="H922" s="11"/>
      <c r="I922" s="54"/>
      <c r="J922" s="54"/>
      <c r="K922" s="54"/>
      <c r="L922" s="54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  <c r="BN922" s="11"/>
      <c r="BO922" s="11"/>
      <c r="BP922" s="11"/>
      <c r="BQ922" s="11"/>
      <c r="BR922" s="11"/>
      <c r="BS922" s="11"/>
      <c r="BT922" s="11"/>
      <c r="BU922" s="11"/>
      <c r="BV922" s="11"/>
      <c r="BW922" s="11"/>
      <c r="BX922" s="11"/>
      <c r="BY922" s="11"/>
    </row>
    <row r="923" spans="1:77" ht="14.25" customHeight="1">
      <c r="A923" s="11"/>
      <c r="B923" s="11"/>
      <c r="C923" s="53"/>
      <c r="D923" s="16"/>
      <c r="E923" s="16"/>
      <c r="F923" s="16"/>
      <c r="G923" s="16"/>
      <c r="H923" s="11"/>
      <c r="I923" s="54"/>
      <c r="J923" s="54"/>
      <c r="K923" s="54"/>
      <c r="L923" s="54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  <c r="BN923" s="11"/>
      <c r="BO923" s="11"/>
      <c r="BP923" s="11"/>
      <c r="BQ923" s="11"/>
      <c r="BR923" s="11"/>
      <c r="BS923" s="11"/>
      <c r="BT923" s="11"/>
      <c r="BU923" s="11"/>
      <c r="BV923" s="11"/>
      <c r="BW923" s="11"/>
      <c r="BX923" s="11"/>
      <c r="BY923" s="11"/>
    </row>
    <row r="924" spans="1:77" ht="14.25" customHeight="1">
      <c r="A924" s="11"/>
      <c r="B924" s="11"/>
      <c r="C924" s="53"/>
      <c r="D924" s="16"/>
      <c r="E924" s="16"/>
      <c r="F924" s="16"/>
      <c r="G924" s="16"/>
      <c r="H924" s="11"/>
      <c r="I924" s="54"/>
      <c r="J924" s="54"/>
      <c r="K924" s="54"/>
      <c r="L924" s="54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  <c r="BN924" s="11"/>
      <c r="BO924" s="11"/>
      <c r="BP924" s="11"/>
      <c r="BQ924" s="11"/>
      <c r="BR924" s="11"/>
      <c r="BS924" s="11"/>
      <c r="BT924" s="11"/>
      <c r="BU924" s="11"/>
      <c r="BV924" s="11"/>
      <c r="BW924" s="11"/>
      <c r="BX924" s="11"/>
      <c r="BY924" s="11"/>
    </row>
    <row r="925" spans="1:77" ht="14.25" customHeight="1">
      <c r="A925" s="11"/>
      <c r="B925" s="11"/>
      <c r="C925" s="53"/>
      <c r="D925" s="16"/>
      <c r="E925" s="16"/>
      <c r="F925" s="16"/>
      <c r="G925" s="16"/>
      <c r="H925" s="11"/>
      <c r="I925" s="54"/>
      <c r="J925" s="54"/>
      <c r="K925" s="54"/>
      <c r="L925" s="54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</row>
    <row r="926" spans="1:77" ht="14.25" customHeight="1">
      <c r="A926" s="11"/>
      <c r="B926" s="11"/>
      <c r="C926" s="53"/>
      <c r="D926" s="16"/>
      <c r="E926" s="16"/>
      <c r="F926" s="16"/>
      <c r="G926" s="16"/>
      <c r="H926" s="11"/>
      <c r="I926" s="54"/>
      <c r="J926" s="54"/>
      <c r="K926" s="54"/>
      <c r="L926" s="54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</row>
    <row r="927" spans="1:77" ht="14.25" customHeight="1">
      <c r="A927" s="11"/>
      <c r="B927" s="11"/>
      <c r="C927" s="53"/>
      <c r="D927" s="16"/>
      <c r="E927" s="16"/>
      <c r="F927" s="16"/>
      <c r="G927" s="16"/>
      <c r="H927" s="11"/>
      <c r="I927" s="54"/>
      <c r="J927" s="54"/>
      <c r="K927" s="54"/>
      <c r="L927" s="54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</row>
    <row r="928" spans="1:77" ht="14.25" customHeight="1">
      <c r="A928" s="11"/>
      <c r="B928" s="11"/>
      <c r="C928" s="53"/>
      <c r="D928" s="16"/>
      <c r="E928" s="16"/>
      <c r="F928" s="16"/>
      <c r="G928" s="16"/>
      <c r="H928" s="11"/>
      <c r="I928" s="54"/>
      <c r="J928" s="54"/>
      <c r="K928" s="54"/>
      <c r="L928" s="54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  <c r="BN928" s="11"/>
      <c r="BO928" s="11"/>
      <c r="BP928" s="11"/>
      <c r="BQ928" s="11"/>
      <c r="BR928" s="11"/>
      <c r="BS928" s="11"/>
      <c r="BT928" s="11"/>
      <c r="BU928" s="11"/>
      <c r="BV928" s="11"/>
      <c r="BW928" s="11"/>
      <c r="BX928" s="11"/>
      <c r="BY928" s="11"/>
    </row>
    <row r="929" spans="1:77" ht="14.25" customHeight="1">
      <c r="A929" s="11"/>
      <c r="B929" s="11"/>
      <c r="C929" s="53"/>
      <c r="D929" s="16"/>
      <c r="E929" s="16"/>
      <c r="F929" s="16"/>
      <c r="G929" s="16"/>
      <c r="H929" s="11"/>
      <c r="I929" s="54"/>
      <c r="J929" s="54"/>
      <c r="K929" s="54"/>
      <c r="L929" s="54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  <c r="BN929" s="11"/>
      <c r="BO929" s="11"/>
      <c r="BP929" s="11"/>
      <c r="BQ929" s="11"/>
      <c r="BR929" s="11"/>
      <c r="BS929" s="11"/>
      <c r="BT929" s="11"/>
      <c r="BU929" s="11"/>
      <c r="BV929" s="11"/>
      <c r="BW929" s="11"/>
      <c r="BX929" s="11"/>
      <c r="BY929" s="11"/>
    </row>
    <row r="930" spans="1:77" ht="14.25" customHeight="1">
      <c r="A930" s="11"/>
      <c r="B930" s="11"/>
      <c r="C930" s="53"/>
      <c r="D930" s="16"/>
      <c r="E930" s="16"/>
      <c r="F930" s="16"/>
      <c r="G930" s="16"/>
      <c r="H930" s="11"/>
      <c r="I930" s="54"/>
      <c r="J930" s="54"/>
      <c r="K930" s="54"/>
      <c r="L930" s="54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  <c r="BN930" s="11"/>
      <c r="BO930" s="11"/>
      <c r="BP930" s="11"/>
      <c r="BQ930" s="11"/>
      <c r="BR930" s="11"/>
      <c r="BS930" s="11"/>
      <c r="BT930" s="11"/>
      <c r="BU930" s="11"/>
      <c r="BV930" s="11"/>
      <c r="BW930" s="11"/>
      <c r="BX930" s="11"/>
      <c r="BY930" s="11"/>
    </row>
    <row r="931" spans="1:77" ht="14.25" customHeight="1">
      <c r="A931" s="11"/>
      <c r="B931" s="11"/>
      <c r="C931" s="53"/>
      <c r="D931" s="16"/>
      <c r="E931" s="16"/>
      <c r="F931" s="16"/>
      <c r="G931" s="16"/>
      <c r="H931" s="11"/>
      <c r="I931" s="54"/>
      <c r="J931" s="54"/>
      <c r="K931" s="54"/>
      <c r="L931" s="54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  <c r="BN931" s="11"/>
      <c r="BO931" s="11"/>
      <c r="BP931" s="11"/>
      <c r="BQ931" s="11"/>
      <c r="BR931" s="11"/>
      <c r="BS931" s="11"/>
      <c r="BT931" s="11"/>
      <c r="BU931" s="11"/>
      <c r="BV931" s="11"/>
      <c r="BW931" s="11"/>
      <c r="BX931" s="11"/>
      <c r="BY931" s="11"/>
    </row>
    <row r="932" spans="1:77" ht="14.25" customHeight="1">
      <c r="A932" s="11"/>
      <c r="B932" s="11"/>
      <c r="C932" s="53"/>
      <c r="D932" s="16"/>
      <c r="E932" s="16"/>
      <c r="F932" s="16"/>
      <c r="G932" s="16"/>
      <c r="H932" s="11"/>
      <c r="I932" s="54"/>
      <c r="J932" s="54"/>
      <c r="K932" s="54"/>
      <c r="L932" s="54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  <c r="BN932" s="11"/>
      <c r="BO932" s="11"/>
      <c r="BP932" s="11"/>
      <c r="BQ932" s="11"/>
      <c r="BR932" s="11"/>
      <c r="BS932" s="11"/>
      <c r="BT932" s="11"/>
      <c r="BU932" s="11"/>
      <c r="BV932" s="11"/>
      <c r="BW932" s="11"/>
      <c r="BX932" s="11"/>
      <c r="BY932" s="11"/>
    </row>
    <row r="933" spans="1:77" ht="14.25" customHeight="1">
      <c r="A933" s="11"/>
      <c r="B933" s="11"/>
      <c r="C933" s="53"/>
      <c r="D933" s="16"/>
      <c r="E933" s="16"/>
      <c r="F933" s="16"/>
      <c r="G933" s="16"/>
      <c r="H933" s="11"/>
      <c r="I933" s="54"/>
      <c r="J933" s="54"/>
      <c r="K933" s="54"/>
      <c r="L933" s="54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  <c r="BN933" s="11"/>
      <c r="BO933" s="11"/>
      <c r="BP933" s="11"/>
      <c r="BQ933" s="11"/>
      <c r="BR933" s="11"/>
      <c r="BS933" s="11"/>
      <c r="BT933" s="11"/>
      <c r="BU933" s="11"/>
      <c r="BV933" s="11"/>
      <c r="BW933" s="11"/>
      <c r="BX933" s="11"/>
      <c r="BY933" s="11"/>
    </row>
    <row r="934" spans="1:77" ht="14.25" customHeight="1">
      <c r="A934" s="11"/>
      <c r="B934" s="11"/>
      <c r="C934" s="53"/>
      <c r="D934" s="16"/>
      <c r="E934" s="16"/>
      <c r="F934" s="16"/>
      <c r="G934" s="16"/>
      <c r="H934" s="11"/>
      <c r="I934" s="54"/>
      <c r="J934" s="54"/>
      <c r="K934" s="54"/>
      <c r="L934" s="54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  <c r="BN934" s="11"/>
      <c r="BO934" s="11"/>
      <c r="BP934" s="11"/>
      <c r="BQ934" s="11"/>
      <c r="BR934" s="11"/>
      <c r="BS934" s="11"/>
      <c r="BT934" s="11"/>
      <c r="BU934" s="11"/>
      <c r="BV934" s="11"/>
      <c r="BW934" s="11"/>
      <c r="BX934" s="11"/>
      <c r="BY934" s="11"/>
    </row>
    <row r="935" spans="1:77" ht="14.25" customHeight="1">
      <c r="A935" s="11"/>
      <c r="B935" s="11"/>
      <c r="C935" s="53"/>
      <c r="D935" s="16"/>
      <c r="E935" s="16"/>
      <c r="F935" s="16"/>
      <c r="G935" s="16"/>
      <c r="H935" s="11"/>
      <c r="I935" s="54"/>
      <c r="J935" s="54"/>
      <c r="K935" s="54"/>
      <c r="L935" s="54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  <c r="BN935" s="11"/>
      <c r="BO935" s="11"/>
      <c r="BP935" s="11"/>
      <c r="BQ935" s="11"/>
      <c r="BR935" s="11"/>
      <c r="BS935" s="11"/>
      <c r="BT935" s="11"/>
      <c r="BU935" s="11"/>
      <c r="BV935" s="11"/>
      <c r="BW935" s="11"/>
      <c r="BX935" s="11"/>
      <c r="BY935" s="11"/>
    </row>
    <row r="936" spans="1:77" ht="14.25" customHeight="1">
      <c r="A936" s="11"/>
      <c r="B936" s="11"/>
      <c r="C936" s="53"/>
      <c r="D936" s="16"/>
      <c r="E936" s="16"/>
      <c r="F936" s="16"/>
      <c r="G936" s="16"/>
      <c r="H936" s="11"/>
      <c r="I936" s="54"/>
      <c r="J936" s="54"/>
      <c r="K936" s="54"/>
      <c r="L936" s="54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  <c r="BN936" s="11"/>
      <c r="BO936" s="11"/>
      <c r="BP936" s="11"/>
      <c r="BQ936" s="11"/>
      <c r="BR936" s="11"/>
      <c r="BS936" s="11"/>
      <c r="BT936" s="11"/>
      <c r="BU936" s="11"/>
      <c r="BV936" s="11"/>
      <c r="BW936" s="11"/>
      <c r="BX936" s="11"/>
      <c r="BY936" s="11"/>
    </row>
    <row r="937" spans="1:77" ht="14.25" customHeight="1">
      <c r="A937" s="11"/>
      <c r="B937" s="11"/>
      <c r="C937" s="53"/>
      <c r="D937" s="16"/>
      <c r="E937" s="16"/>
      <c r="F937" s="16"/>
      <c r="G937" s="16"/>
      <c r="H937" s="11"/>
      <c r="I937" s="54"/>
      <c r="J937" s="54"/>
      <c r="K937" s="54"/>
      <c r="L937" s="54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  <c r="BN937" s="11"/>
      <c r="BO937" s="11"/>
      <c r="BP937" s="11"/>
      <c r="BQ937" s="11"/>
      <c r="BR937" s="11"/>
      <c r="BS937" s="11"/>
      <c r="BT937" s="11"/>
      <c r="BU937" s="11"/>
      <c r="BV937" s="11"/>
      <c r="BW937" s="11"/>
      <c r="BX937" s="11"/>
      <c r="BY937" s="11"/>
    </row>
    <row r="938" spans="1:77" ht="14.25" customHeight="1">
      <c r="A938" s="11"/>
      <c r="B938" s="11"/>
      <c r="C938" s="53"/>
      <c r="D938" s="16"/>
      <c r="E938" s="16"/>
      <c r="F938" s="16"/>
      <c r="G938" s="16"/>
      <c r="H938" s="11"/>
      <c r="I938" s="54"/>
      <c r="J938" s="54"/>
      <c r="K938" s="54"/>
      <c r="L938" s="54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  <c r="BN938" s="11"/>
      <c r="BO938" s="11"/>
      <c r="BP938" s="11"/>
      <c r="BQ938" s="11"/>
      <c r="BR938" s="11"/>
      <c r="BS938" s="11"/>
      <c r="BT938" s="11"/>
      <c r="BU938" s="11"/>
      <c r="BV938" s="11"/>
      <c r="BW938" s="11"/>
      <c r="BX938" s="11"/>
      <c r="BY938" s="11"/>
    </row>
    <row r="939" spans="1:77" ht="14.25" customHeight="1">
      <c r="A939" s="11"/>
      <c r="B939" s="11"/>
      <c r="C939" s="53"/>
      <c r="D939" s="16"/>
      <c r="E939" s="16"/>
      <c r="F939" s="16"/>
      <c r="G939" s="16"/>
      <c r="H939" s="11"/>
      <c r="I939" s="54"/>
      <c r="J939" s="54"/>
      <c r="K939" s="54"/>
      <c r="L939" s="54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  <c r="BN939" s="11"/>
      <c r="BO939" s="11"/>
      <c r="BP939" s="11"/>
      <c r="BQ939" s="11"/>
      <c r="BR939" s="11"/>
      <c r="BS939" s="11"/>
      <c r="BT939" s="11"/>
      <c r="BU939" s="11"/>
      <c r="BV939" s="11"/>
      <c r="BW939" s="11"/>
      <c r="BX939" s="11"/>
      <c r="BY939" s="11"/>
    </row>
    <row r="940" spans="1:77" ht="14.25" customHeight="1">
      <c r="A940" s="11"/>
      <c r="B940" s="11"/>
      <c r="C940" s="53"/>
      <c r="D940" s="16"/>
      <c r="E940" s="16"/>
      <c r="F940" s="16"/>
      <c r="G940" s="16"/>
      <c r="H940" s="11"/>
      <c r="I940" s="54"/>
      <c r="J940" s="54"/>
      <c r="K940" s="54"/>
      <c r="L940" s="54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  <c r="BN940" s="11"/>
      <c r="BO940" s="11"/>
      <c r="BP940" s="11"/>
      <c r="BQ940" s="11"/>
      <c r="BR940" s="11"/>
      <c r="BS940" s="11"/>
      <c r="BT940" s="11"/>
      <c r="BU940" s="11"/>
      <c r="BV940" s="11"/>
      <c r="BW940" s="11"/>
      <c r="BX940" s="11"/>
      <c r="BY940" s="11"/>
    </row>
    <row r="941" spans="1:77" ht="14.25" customHeight="1">
      <c r="A941" s="11"/>
      <c r="B941" s="11"/>
      <c r="C941" s="53"/>
      <c r="D941" s="16"/>
      <c r="E941" s="16"/>
      <c r="F941" s="16"/>
      <c r="G941" s="16"/>
      <c r="H941" s="11"/>
      <c r="I941" s="54"/>
      <c r="J941" s="54"/>
      <c r="K941" s="54"/>
      <c r="L941" s="54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  <c r="BN941" s="11"/>
      <c r="BO941" s="11"/>
      <c r="BP941" s="11"/>
      <c r="BQ941" s="11"/>
      <c r="BR941" s="11"/>
      <c r="BS941" s="11"/>
      <c r="BT941" s="11"/>
      <c r="BU941" s="11"/>
      <c r="BV941" s="11"/>
      <c r="BW941" s="11"/>
      <c r="BX941" s="11"/>
      <c r="BY941" s="11"/>
    </row>
    <row r="942" spans="1:77" ht="14.25" customHeight="1">
      <c r="A942" s="11"/>
      <c r="B942" s="11"/>
      <c r="C942" s="53"/>
      <c r="D942" s="16"/>
      <c r="E942" s="16"/>
      <c r="F942" s="16"/>
      <c r="G942" s="16"/>
      <c r="H942" s="11"/>
      <c r="I942" s="54"/>
      <c r="J942" s="54"/>
      <c r="K942" s="54"/>
      <c r="L942" s="54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  <c r="BN942" s="11"/>
      <c r="BO942" s="11"/>
      <c r="BP942" s="11"/>
      <c r="BQ942" s="11"/>
      <c r="BR942" s="11"/>
      <c r="BS942" s="11"/>
      <c r="BT942" s="11"/>
      <c r="BU942" s="11"/>
      <c r="BV942" s="11"/>
      <c r="BW942" s="11"/>
      <c r="BX942" s="11"/>
      <c r="BY942" s="11"/>
    </row>
    <row r="943" spans="1:77" ht="14.25" customHeight="1">
      <c r="A943" s="11"/>
      <c r="B943" s="11"/>
      <c r="C943" s="53"/>
      <c r="D943" s="16"/>
      <c r="E943" s="16"/>
      <c r="F943" s="16"/>
      <c r="G943" s="16"/>
      <c r="H943" s="11"/>
      <c r="I943" s="54"/>
      <c r="J943" s="54"/>
      <c r="K943" s="54"/>
      <c r="L943" s="54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  <c r="BN943" s="11"/>
      <c r="BO943" s="11"/>
      <c r="BP943" s="11"/>
      <c r="BQ943" s="11"/>
      <c r="BR943" s="11"/>
      <c r="BS943" s="11"/>
      <c r="BT943" s="11"/>
      <c r="BU943" s="11"/>
      <c r="BV943" s="11"/>
      <c r="BW943" s="11"/>
      <c r="BX943" s="11"/>
      <c r="BY943" s="11"/>
    </row>
    <row r="944" spans="1:77" ht="14.25" customHeight="1">
      <c r="A944" s="11"/>
      <c r="B944" s="11"/>
      <c r="C944" s="53"/>
      <c r="D944" s="16"/>
      <c r="E944" s="16"/>
      <c r="F944" s="16"/>
      <c r="G944" s="16"/>
      <c r="H944" s="11"/>
      <c r="I944" s="54"/>
      <c r="J944" s="54"/>
      <c r="K944" s="54"/>
      <c r="L944" s="54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  <c r="BN944" s="11"/>
      <c r="BO944" s="11"/>
      <c r="BP944" s="11"/>
      <c r="BQ944" s="11"/>
      <c r="BR944" s="11"/>
      <c r="BS944" s="11"/>
      <c r="BT944" s="11"/>
      <c r="BU944" s="11"/>
      <c r="BV944" s="11"/>
      <c r="BW944" s="11"/>
      <c r="BX944" s="11"/>
      <c r="BY944" s="11"/>
    </row>
    <row r="945" spans="1:77" ht="14.25" customHeight="1">
      <c r="A945" s="11"/>
      <c r="B945" s="11"/>
      <c r="C945" s="53"/>
      <c r="D945" s="16"/>
      <c r="E945" s="16"/>
      <c r="F945" s="16"/>
      <c r="G945" s="16"/>
      <c r="H945" s="11"/>
      <c r="I945" s="54"/>
      <c r="J945" s="54"/>
      <c r="K945" s="54"/>
      <c r="L945" s="54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  <c r="BN945" s="11"/>
      <c r="BO945" s="11"/>
      <c r="BP945" s="11"/>
      <c r="BQ945" s="11"/>
      <c r="BR945" s="11"/>
      <c r="BS945" s="11"/>
      <c r="BT945" s="11"/>
      <c r="BU945" s="11"/>
      <c r="BV945" s="11"/>
      <c r="BW945" s="11"/>
      <c r="BX945" s="11"/>
      <c r="BY945" s="11"/>
    </row>
    <row r="946" spans="1:77" ht="14.25" customHeight="1">
      <c r="A946" s="11"/>
      <c r="B946" s="11"/>
      <c r="C946" s="53"/>
      <c r="D946" s="16"/>
      <c r="E946" s="16"/>
      <c r="F946" s="16"/>
      <c r="G946" s="16"/>
      <c r="H946" s="11"/>
      <c r="I946" s="54"/>
      <c r="J946" s="54"/>
      <c r="K946" s="54"/>
      <c r="L946" s="54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  <c r="BN946" s="11"/>
      <c r="BO946" s="11"/>
      <c r="BP946" s="11"/>
      <c r="BQ946" s="11"/>
      <c r="BR946" s="11"/>
      <c r="BS946" s="11"/>
      <c r="BT946" s="11"/>
      <c r="BU946" s="11"/>
      <c r="BV946" s="11"/>
      <c r="BW946" s="11"/>
      <c r="BX946" s="11"/>
      <c r="BY946" s="11"/>
    </row>
    <row r="947" spans="1:77" ht="14.25" customHeight="1">
      <c r="A947" s="11"/>
      <c r="B947" s="11"/>
      <c r="C947" s="53"/>
      <c r="D947" s="16"/>
      <c r="E947" s="16"/>
      <c r="F947" s="16"/>
      <c r="G947" s="16"/>
      <c r="H947" s="11"/>
      <c r="I947" s="54"/>
      <c r="J947" s="54"/>
      <c r="K947" s="54"/>
      <c r="L947" s="54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  <c r="BN947" s="11"/>
      <c r="BO947" s="11"/>
      <c r="BP947" s="11"/>
      <c r="BQ947" s="11"/>
      <c r="BR947" s="11"/>
      <c r="BS947" s="11"/>
      <c r="BT947" s="11"/>
      <c r="BU947" s="11"/>
      <c r="BV947" s="11"/>
      <c r="BW947" s="11"/>
      <c r="BX947" s="11"/>
      <c r="BY947" s="11"/>
    </row>
    <row r="948" spans="1:77" ht="14.25" customHeight="1">
      <c r="A948" s="11"/>
      <c r="B948" s="11"/>
      <c r="C948" s="53"/>
      <c r="D948" s="16"/>
      <c r="E948" s="16"/>
      <c r="F948" s="16"/>
      <c r="G948" s="16"/>
      <c r="H948" s="11"/>
      <c r="I948" s="54"/>
      <c r="J948" s="54"/>
      <c r="K948" s="54"/>
      <c r="L948" s="54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  <c r="BN948" s="11"/>
      <c r="BO948" s="11"/>
      <c r="BP948" s="11"/>
      <c r="BQ948" s="11"/>
      <c r="BR948" s="11"/>
      <c r="BS948" s="11"/>
      <c r="BT948" s="11"/>
      <c r="BU948" s="11"/>
      <c r="BV948" s="11"/>
      <c r="BW948" s="11"/>
      <c r="BX948" s="11"/>
      <c r="BY948" s="11"/>
    </row>
    <row r="949" spans="1:77" ht="14.25" customHeight="1">
      <c r="A949" s="11"/>
      <c r="B949" s="11"/>
      <c r="C949" s="53"/>
      <c r="D949" s="16"/>
      <c r="E949" s="16"/>
      <c r="F949" s="16"/>
      <c r="G949" s="16"/>
      <c r="H949" s="11"/>
      <c r="I949" s="54"/>
      <c r="J949" s="54"/>
      <c r="K949" s="54"/>
      <c r="L949" s="54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  <c r="BN949" s="11"/>
      <c r="BO949" s="11"/>
      <c r="BP949" s="11"/>
      <c r="BQ949" s="11"/>
      <c r="BR949" s="11"/>
      <c r="BS949" s="11"/>
      <c r="BT949" s="11"/>
      <c r="BU949" s="11"/>
      <c r="BV949" s="11"/>
      <c r="BW949" s="11"/>
      <c r="BX949" s="11"/>
      <c r="BY949" s="11"/>
    </row>
    <row r="950" spans="1:77" ht="14.25" customHeight="1">
      <c r="A950" s="11"/>
      <c r="B950" s="11"/>
      <c r="C950" s="53"/>
      <c r="D950" s="16"/>
      <c r="E950" s="16"/>
      <c r="F950" s="16"/>
      <c r="G950" s="16"/>
      <c r="H950" s="11"/>
      <c r="I950" s="54"/>
      <c r="J950" s="54"/>
      <c r="K950" s="54"/>
      <c r="L950" s="54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  <c r="BN950" s="11"/>
      <c r="BO950" s="11"/>
      <c r="BP950" s="11"/>
      <c r="BQ950" s="11"/>
      <c r="BR950" s="11"/>
      <c r="BS950" s="11"/>
      <c r="BT950" s="11"/>
      <c r="BU950" s="11"/>
      <c r="BV950" s="11"/>
      <c r="BW950" s="11"/>
      <c r="BX950" s="11"/>
      <c r="BY950" s="11"/>
    </row>
    <row r="951" spans="1:77" ht="14.25" customHeight="1">
      <c r="A951" s="11"/>
      <c r="B951" s="11"/>
      <c r="C951" s="53"/>
      <c r="D951" s="16"/>
      <c r="E951" s="16"/>
      <c r="F951" s="16"/>
      <c r="G951" s="16"/>
      <c r="H951" s="11"/>
      <c r="I951" s="54"/>
      <c r="J951" s="54"/>
      <c r="K951" s="54"/>
      <c r="L951" s="54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  <c r="BN951" s="11"/>
      <c r="BO951" s="11"/>
      <c r="BP951" s="11"/>
      <c r="BQ951" s="11"/>
      <c r="BR951" s="11"/>
      <c r="BS951" s="11"/>
      <c r="BT951" s="11"/>
      <c r="BU951" s="11"/>
      <c r="BV951" s="11"/>
      <c r="BW951" s="11"/>
      <c r="BX951" s="11"/>
      <c r="BY951" s="11"/>
    </row>
    <row r="952" spans="1:77" ht="14.25" customHeight="1">
      <c r="A952" s="11"/>
      <c r="B952" s="11"/>
      <c r="C952" s="53"/>
      <c r="D952" s="16"/>
      <c r="E952" s="16"/>
      <c r="F952" s="16"/>
      <c r="G952" s="16"/>
      <c r="H952" s="11"/>
      <c r="I952" s="54"/>
      <c r="J952" s="54"/>
      <c r="K952" s="54"/>
      <c r="L952" s="54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  <c r="BN952" s="11"/>
      <c r="BO952" s="11"/>
      <c r="BP952" s="11"/>
      <c r="BQ952" s="11"/>
      <c r="BR952" s="11"/>
      <c r="BS952" s="11"/>
      <c r="BT952" s="11"/>
      <c r="BU952" s="11"/>
      <c r="BV952" s="11"/>
      <c r="BW952" s="11"/>
      <c r="BX952" s="11"/>
      <c r="BY952" s="11"/>
    </row>
    <row r="953" spans="1:77" ht="14.25" customHeight="1">
      <c r="A953" s="11"/>
      <c r="B953" s="11"/>
      <c r="C953" s="53"/>
      <c r="D953" s="16"/>
      <c r="E953" s="16"/>
      <c r="F953" s="16"/>
      <c r="G953" s="16"/>
      <c r="H953" s="11"/>
      <c r="I953" s="54"/>
      <c r="J953" s="54"/>
      <c r="K953" s="54"/>
      <c r="L953" s="54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  <c r="BN953" s="11"/>
      <c r="BO953" s="11"/>
      <c r="BP953" s="11"/>
      <c r="BQ953" s="11"/>
      <c r="BR953" s="11"/>
      <c r="BS953" s="11"/>
      <c r="BT953" s="11"/>
      <c r="BU953" s="11"/>
      <c r="BV953" s="11"/>
      <c r="BW953" s="11"/>
      <c r="BX953" s="11"/>
      <c r="BY953" s="11"/>
    </row>
    <row r="954" spans="1:77" ht="14.25" customHeight="1">
      <c r="A954" s="11"/>
      <c r="B954" s="11"/>
      <c r="C954" s="53"/>
      <c r="D954" s="16"/>
      <c r="E954" s="16"/>
      <c r="F954" s="16"/>
      <c r="G954" s="16"/>
      <c r="H954" s="11"/>
      <c r="I954" s="54"/>
      <c r="J954" s="54"/>
      <c r="K954" s="54"/>
      <c r="L954" s="54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  <c r="BN954" s="11"/>
      <c r="BO954" s="11"/>
      <c r="BP954" s="11"/>
      <c r="BQ954" s="11"/>
      <c r="BR954" s="11"/>
      <c r="BS954" s="11"/>
      <c r="BT954" s="11"/>
      <c r="BU954" s="11"/>
      <c r="BV954" s="11"/>
      <c r="BW954" s="11"/>
      <c r="BX954" s="11"/>
      <c r="BY954" s="11"/>
    </row>
    <row r="955" spans="1:77" ht="14.25" customHeight="1">
      <c r="A955" s="11"/>
      <c r="B955" s="11"/>
      <c r="C955" s="53"/>
      <c r="D955" s="16"/>
      <c r="E955" s="16"/>
      <c r="F955" s="16"/>
      <c r="G955" s="16"/>
      <c r="H955" s="11"/>
      <c r="I955" s="54"/>
      <c r="J955" s="54"/>
      <c r="K955" s="54"/>
      <c r="L955" s="54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  <c r="BN955" s="11"/>
      <c r="BO955" s="11"/>
      <c r="BP955" s="11"/>
      <c r="BQ955" s="11"/>
      <c r="BR955" s="11"/>
      <c r="BS955" s="11"/>
      <c r="BT955" s="11"/>
      <c r="BU955" s="11"/>
      <c r="BV955" s="11"/>
      <c r="BW955" s="11"/>
      <c r="BX955" s="11"/>
      <c r="BY955" s="11"/>
    </row>
    <row r="956" spans="1:77" ht="14.25" customHeight="1">
      <c r="A956" s="11"/>
      <c r="B956" s="11"/>
      <c r="C956" s="53"/>
      <c r="D956" s="16"/>
      <c r="E956" s="16"/>
      <c r="F956" s="16"/>
      <c r="G956" s="16"/>
      <c r="H956" s="11"/>
      <c r="I956" s="54"/>
      <c r="J956" s="54"/>
      <c r="K956" s="54"/>
      <c r="L956" s="54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  <c r="BN956" s="11"/>
      <c r="BO956" s="11"/>
      <c r="BP956" s="11"/>
      <c r="BQ956" s="11"/>
      <c r="BR956" s="11"/>
      <c r="BS956" s="11"/>
      <c r="BT956" s="11"/>
      <c r="BU956" s="11"/>
      <c r="BV956" s="11"/>
      <c r="BW956" s="11"/>
      <c r="BX956" s="11"/>
      <c r="BY956" s="11"/>
    </row>
    <row r="957" spans="1:77" ht="14.25" customHeight="1">
      <c r="A957" s="11"/>
      <c r="B957" s="11"/>
      <c r="C957" s="53"/>
      <c r="D957" s="16"/>
      <c r="E957" s="16"/>
      <c r="F957" s="16"/>
      <c r="G957" s="16"/>
      <c r="H957" s="11"/>
      <c r="I957" s="54"/>
      <c r="J957" s="54"/>
      <c r="K957" s="54"/>
      <c r="L957" s="54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  <c r="BN957" s="11"/>
      <c r="BO957" s="11"/>
      <c r="BP957" s="11"/>
      <c r="BQ957" s="11"/>
      <c r="BR957" s="11"/>
      <c r="BS957" s="11"/>
      <c r="BT957" s="11"/>
      <c r="BU957" s="11"/>
      <c r="BV957" s="11"/>
      <c r="BW957" s="11"/>
      <c r="BX957" s="11"/>
      <c r="BY957" s="11"/>
    </row>
    <row r="958" spans="1:77" ht="14.25" customHeight="1">
      <c r="A958" s="11"/>
      <c r="B958" s="11"/>
      <c r="C958" s="53"/>
      <c r="D958" s="16"/>
      <c r="E958" s="16"/>
      <c r="F958" s="16"/>
      <c r="G958" s="16"/>
      <c r="H958" s="11"/>
      <c r="I958" s="54"/>
      <c r="J958" s="54"/>
      <c r="K958" s="54"/>
      <c r="L958" s="54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  <c r="BN958" s="11"/>
      <c r="BO958" s="11"/>
      <c r="BP958" s="11"/>
      <c r="BQ958" s="11"/>
      <c r="BR958" s="11"/>
      <c r="BS958" s="11"/>
      <c r="BT958" s="11"/>
      <c r="BU958" s="11"/>
      <c r="BV958" s="11"/>
      <c r="BW958" s="11"/>
      <c r="BX958" s="11"/>
      <c r="BY958" s="11"/>
    </row>
    <row r="959" spans="1:77" ht="14.25" customHeight="1">
      <c r="A959" s="11"/>
      <c r="B959" s="11"/>
      <c r="C959" s="53"/>
      <c r="D959" s="16"/>
      <c r="E959" s="16"/>
      <c r="F959" s="16"/>
      <c r="G959" s="16"/>
      <c r="H959" s="11"/>
      <c r="I959" s="54"/>
      <c r="J959" s="54"/>
      <c r="K959" s="54"/>
      <c r="L959" s="54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  <c r="BN959" s="11"/>
      <c r="BO959" s="11"/>
      <c r="BP959" s="11"/>
      <c r="BQ959" s="11"/>
      <c r="BR959" s="11"/>
      <c r="BS959" s="11"/>
      <c r="BT959" s="11"/>
      <c r="BU959" s="11"/>
      <c r="BV959" s="11"/>
      <c r="BW959" s="11"/>
      <c r="BX959" s="11"/>
      <c r="BY959" s="11"/>
    </row>
    <row r="960" spans="1:77" ht="14.25" customHeight="1">
      <c r="A960" s="11"/>
      <c r="B960" s="11"/>
      <c r="C960" s="53"/>
      <c r="D960" s="16"/>
      <c r="E960" s="16"/>
      <c r="F960" s="16"/>
      <c r="G960" s="16"/>
      <c r="H960" s="11"/>
      <c r="I960" s="54"/>
      <c r="J960" s="54"/>
      <c r="K960" s="54"/>
      <c r="L960" s="54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  <c r="BN960" s="11"/>
      <c r="BO960" s="11"/>
      <c r="BP960" s="11"/>
      <c r="BQ960" s="11"/>
      <c r="BR960" s="11"/>
      <c r="BS960" s="11"/>
      <c r="BT960" s="11"/>
      <c r="BU960" s="11"/>
      <c r="BV960" s="11"/>
      <c r="BW960" s="11"/>
      <c r="BX960" s="11"/>
      <c r="BY960" s="11"/>
    </row>
    <row r="961" spans="1:77" ht="14.25" customHeight="1">
      <c r="A961" s="11"/>
      <c r="B961" s="11"/>
      <c r="C961" s="53"/>
      <c r="D961" s="16"/>
      <c r="E961" s="16"/>
      <c r="F961" s="16"/>
      <c r="G961" s="16"/>
      <c r="H961" s="11"/>
      <c r="I961" s="54"/>
      <c r="J961" s="54"/>
      <c r="K961" s="54"/>
      <c r="L961" s="54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  <c r="BN961" s="11"/>
      <c r="BO961" s="11"/>
      <c r="BP961" s="11"/>
      <c r="BQ961" s="11"/>
      <c r="BR961" s="11"/>
      <c r="BS961" s="11"/>
      <c r="BT961" s="11"/>
      <c r="BU961" s="11"/>
      <c r="BV961" s="11"/>
      <c r="BW961" s="11"/>
      <c r="BX961" s="11"/>
      <c r="BY961" s="11"/>
    </row>
    <row r="962" spans="1:77" ht="14.25" customHeight="1">
      <c r="A962" s="11"/>
      <c r="B962" s="11"/>
      <c r="C962" s="53"/>
      <c r="D962" s="16"/>
      <c r="E962" s="16"/>
      <c r="F962" s="16"/>
      <c r="G962" s="16"/>
      <c r="H962" s="11"/>
      <c r="I962" s="54"/>
      <c r="J962" s="54"/>
      <c r="K962" s="54"/>
      <c r="L962" s="54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  <c r="BN962" s="11"/>
      <c r="BO962" s="11"/>
      <c r="BP962" s="11"/>
      <c r="BQ962" s="11"/>
      <c r="BR962" s="11"/>
      <c r="BS962" s="11"/>
      <c r="BT962" s="11"/>
      <c r="BU962" s="11"/>
      <c r="BV962" s="11"/>
      <c r="BW962" s="11"/>
      <c r="BX962" s="11"/>
      <c r="BY962" s="11"/>
    </row>
    <row r="963" spans="1:77" ht="14.25" customHeight="1">
      <c r="A963" s="11"/>
      <c r="B963" s="11"/>
      <c r="C963" s="53"/>
      <c r="D963" s="16"/>
      <c r="E963" s="16"/>
      <c r="F963" s="16"/>
      <c r="G963" s="16"/>
      <c r="H963" s="11"/>
      <c r="I963" s="54"/>
      <c r="J963" s="54"/>
      <c r="K963" s="54"/>
      <c r="L963" s="54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  <c r="BN963" s="11"/>
      <c r="BO963" s="11"/>
      <c r="BP963" s="11"/>
      <c r="BQ963" s="11"/>
      <c r="BR963" s="11"/>
      <c r="BS963" s="11"/>
      <c r="BT963" s="11"/>
      <c r="BU963" s="11"/>
      <c r="BV963" s="11"/>
      <c r="BW963" s="11"/>
      <c r="BX963" s="11"/>
      <c r="BY963" s="11"/>
    </row>
    <row r="964" spans="1:77" ht="14.25" customHeight="1">
      <c r="A964" s="11"/>
      <c r="B964" s="11"/>
      <c r="C964" s="53"/>
      <c r="D964" s="16"/>
      <c r="E964" s="16"/>
      <c r="F964" s="16"/>
      <c r="G964" s="16"/>
      <c r="H964" s="11"/>
      <c r="I964" s="54"/>
      <c r="J964" s="54"/>
      <c r="K964" s="54"/>
      <c r="L964" s="54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  <c r="BN964" s="11"/>
      <c r="BO964" s="11"/>
      <c r="BP964" s="11"/>
      <c r="BQ964" s="11"/>
      <c r="BR964" s="11"/>
      <c r="BS964" s="11"/>
      <c r="BT964" s="11"/>
      <c r="BU964" s="11"/>
      <c r="BV964" s="11"/>
      <c r="BW964" s="11"/>
      <c r="BX964" s="11"/>
      <c r="BY964" s="11"/>
    </row>
    <row r="965" spans="1:77" ht="14.25" customHeight="1">
      <c r="A965" s="11"/>
      <c r="B965" s="11"/>
      <c r="C965" s="53"/>
      <c r="D965" s="16"/>
      <c r="E965" s="16"/>
      <c r="F965" s="16"/>
      <c r="G965" s="16"/>
      <c r="H965" s="11"/>
      <c r="I965" s="54"/>
      <c r="J965" s="54"/>
      <c r="K965" s="54"/>
      <c r="L965" s="54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  <c r="BN965" s="11"/>
      <c r="BO965" s="11"/>
      <c r="BP965" s="11"/>
      <c r="BQ965" s="11"/>
      <c r="BR965" s="11"/>
      <c r="BS965" s="11"/>
      <c r="BT965" s="11"/>
      <c r="BU965" s="11"/>
      <c r="BV965" s="11"/>
      <c r="BW965" s="11"/>
      <c r="BX965" s="11"/>
      <c r="BY965" s="11"/>
    </row>
    <row r="966" spans="1:77" ht="14.25" customHeight="1">
      <c r="A966" s="11"/>
      <c r="B966" s="11"/>
      <c r="C966" s="53"/>
      <c r="D966" s="16"/>
      <c r="E966" s="16"/>
      <c r="F966" s="16"/>
      <c r="G966" s="16"/>
      <c r="H966" s="11"/>
      <c r="I966" s="54"/>
      <c r="J966" s="54"/>
      <c r="K966" s="54"/>
      <c r="L966" s="54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  <c r="BN966" s="11"/>
      <c r="BO966" s="11"/>
      <c r="BP966" s="11"/>
      <c r="BQ966" s="11"/>
      <c r="BR966" s="11"/>
      <c r="BS966" s="11"/>
      <c r="BT966" s="11"/>
      <c r="BU966" s="11"/>
      <c r="BV966" s="11"/>
      <c r="BW966" s="11"/>
      <c r="BX966" s="11"/>
      <c r="BY966" s="11"/>
    </row>
    <row r="967" spans="1:77" ht="14.25" customHeight="1">
      <c r="A967" s="11"/>
      <c r="B967" s="11"/>
      <c r="C967" s="53"/>
      <c r="D967" s="16"/>
      <c r="E967" s="16"/>
      <c r="F967" s="16"/>
      <c r="G967" s="16"/>
      <c r="H967" s="11"/>
      <c r="I967" s="54"/>
      <c r="J967" s="54"/>
      <c r="K967" s="54"/>
      <c r="L967" s="54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  <c r="BN967" s="11"/>
      <c r="BO967" s="11"/>
      <c r="BP967" s="11"/>
      <c r="BQ967" s="11"/>
      <c r="BR967" s="11"/>
      <c r="BS967" s="11"/>
      <c r="BT967" s="11"/>
      <c r="BU967" s="11"/>
      <c r="BV967" s="11"/>
      <c r="BW967" s="11"/>
      <c r="BX967" s="11"/>
      <c r="BY967" s="11"/>
    </row>
    <row r="968" spans="1:77" ht="14.25" customHeight="1">
      <c r="A968" s="11"/>
      <c r="B968" s="11"/>
      <c r="C968" s="53"/>
      <c r="D968" s="16"/>
      <c r="E968" s="16"/>
      <c r="F968" s="16"/>
      <c r="G968" s="16"/>
      <c r="H968" s="11"/>
      <c r="I968" s="54"/>
      <c r="J968" s="54"/>
      <c r="K968" s="54"/>
      <c r="L968" s="54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  <c r="BN968" s="11"/>
      <c r="BO968" s="11"/>
      <c r="BP968" s="11"/>
      <c r="BQ968" s="11"/>
      <c r="BR968" s="11"/>
      <c r="BS968" s="11"/>
      <c r="BT968" s="11"/>
      <c r="BU968" s="11"/>
      <c r="BV968" s="11"/>
      <c r="BW968" s="11"/>
      <c r="BX968" s="11"/>
      <c r="BY968" s="11"/>
    </row>
    <row r="969" spans="1:77" ht="14.25" customHeight="1">
      <c r="A969" s="11"/>
      <c r="B969" s="11"/>
      <c r="C969" s="53"/>
      <c r="D969" s="16"/>
      <c r="E969" s="16"/>
      <c r="F969" s="16"/>
      <c r="G969" s="16"/>
      <c r="H969" s="11"/>
      <c r="I969" s="54"/>
      <c r="J969" s="54"/>
      <c r="K969" s="54"/>
      <c r="L969" s="54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  <c r="BN969" s="11"/>
      <c r="BO969" s="11"/>
      <c r="BP969" s="11"/>
      <c r="BQ969" s="11"/>
      <c r="BR969" s="11"/>
      <c r="BS969" s="11"/>
      <c r="BT969" s="11"/>
      <c r="BU969" s="11"/>
      <c r="BV969" s="11"/>
      <c r="BW969" s="11"/>
      <c r="BX969" s="11"/>
      <c r="BY969" s="11"/>
    </row>
    <row r="970" spans="1:77" ht="14.25" customHeight="1">
      <c r="A970" s="11"/>
      <c r="B970" s="11"/>
      <c r="C970" s="53"/>
      <c r="D970" s="16"/>
      <c r="E970" s="16"/>
      <c r="F970" s="16"/>
      <c r="G970" s="16"/>
      <c r="H970" s="11"/>
      <c r="I970" s="54"/>
      <c r="J970" s="54"/>
      <c r="K970" s="54"/>
      <c r="L970" s="54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  <c r="BN970" s="11"/>
      <c r="BO970" s="11"/>
      <c r="BP970" s="11"/>
      <c r="BQ970" s="11"/>
      <c r="BR970" s="11"/>
      <c r="BS970" s="11"/>
      <c r="BT970" s="11"/>
      <c r="BU970" s="11"/>
      <c r="BV970" s="11"/>
      <c r="BW970" s="11"/>
      <c r="BX970" s="11"/>
      <c r="BY970" s="11"/>
    </row>
    <row r="971" spans="1:77" ht="14.25" customHeight="1">
      <c r="A971" s="11"/>
      <c r="B971" s="11"/>
      <c r="C971" s="53"/>
      <c r="D971" s="16"/>
      <c r="E971" s="16"/>
      <c r="F971" s="16"/>
      <c r="G971" s="16"/>
      <c r="H971" s="11"/>
      <c r="I971" s="54"/>
      <c r="J971" s="54"/>
      <c r="K971" s="54"/>
      <c r="L971" s="54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  <c r="BN971" s="11"/>
      <c r="BO971" s="11"/>
      <c r="BP971" s="11"/>
      <c r="BQ971" s="11"/>
      <c r="BR971" s="11"/>
      <c r="BS971" s="11"/>
      <c r="BT971" s="11"/>
      <c r="BU971" s="11"/>
      <c r="BV971" s="11"/>
      <c r="BW971" s="11"/>
      <c r="BX971" s="11"/>
      <c r="BY971" s="11"/>
    </row>
    <row r="972" spans="1:77" ht="14.25" customHeight="1">
      <c r="A972" s="11"/>
      <c r="B972" s="11"/>
      <c r="C972" s="53"/>
      <c r="D972" s="16"/>
      <c r="E972" s="16"/>
      <c r="F972" s="16"/>
      <c r="G972" s="16"/>
      <c r="H972" s="11"/>
      <c r="I972" s="54"/>
      <c r="J972" s="54"/>
      <c r="K972" s="54"/>
      <c r="L972" s="54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  <c r="BN972" s="11"/>
      <c r="BO972" s="11"/>
      <c r="BP972" s="11"/>
      <c r="BQ972" s="11"/>
      <c r="BR972" s="11"/>
      <c r="BS972" s="11"/>
      <c r="BT972" s="11"/>
      <c r="BU972" s="11"/>
      <c r="BV972" s="11"/>
      <c r="BW972" s="11"/>
      <c r="BX972" s="11"/>
      <c r="BY972" s="11"/>
    </row>
    <row r="973" spans="1:77" ht="14.25" customHeight="1">
      <c r="A973" s="11"/>
      <c r="B973" s="11"/>
      <c r="C973" s="53"/>
      <c r="D973" s="16"/>
      <c r="E973" s="16"/>
      <c r="F973" s="16"/>
      <c r="G973" s="16"/>
      <c r="H973" s="11"/>
      <c r="I973" s="54"/>
      <c r="J973" s="54"/>
      <c r="K973" s="54"/>
      <c r="L973" s="54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  <c r="BN973" s="11"/>
      <c r="BO973" s="11"/>
      <c r="BP973" s="11"/>
      <c r="BQ973" s="11"/>
      <c r="BR973" s="11"/>
      <c r="BS973" s="11"/>
      <c r="BT973" s="11"/>
      <c r="BU973" s="11"/>
      <c r="BV973" s="11"/>
      <c r="BW973" s="11"/>
      <c r="BX973" s="11"/>
      <c r="BY973" s="11"/>
    </row>
    <row r="974" spans="1:77" ht="14.25" customHeight="1">
      <c r="A974" s="11"/>
      <c r="B974" s="11"/>
      <c r="C974" s="53"/>
      <c r="D974" s="16"/>
      <c r="E974" s="16"/>
      <c r="F974" s="16"/>
      <c r="G974" s="16"/>
      <c r="H974" s="11"/>
      <c r="I974" s="54"/>
      <c r="J974" s="54"/>
      <c r="K974" s="54"/>
      <c r="L974" s="54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  <c r="BN974" s="11"/>
      <c r="BO974" s="11"/>
      <c r="BP974" s="11"/>
      <c r="BQ974" s="11"/>
      <c r="BR974" s="11"/>
      <c r="BS974" s="11"/>
      <c r="BT974" s="11"/>
      <c r="BU974" s="11"/>
      <c r="BV974" s="11"/>
      <c r="BW974" s="11"/>
      <c r="BX974" s="11"/>
      <c r="BY974" s="11"/>
    </row>
    <row r="975" spans="1:77" ht="14.25" customHeight="1">
      <c r="A975" s="11"/>
      <c r="B975" s="11"/>
      <c r="C975" s="53"/>
      <c r="D975" s="16"/>
      <c r="E975" s="16"/>
      <c r="F975" s="16"/>
      <c r="G975" s="16"/>
      <c r="H975" s="11"/>
      <c r="I975" s="54"/>
      <c r="J975" s="54"/>
      <c r="K975" s="54"/>
      <c r="L975" s="54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  <c r="BH975" s="11"/>
      <c r="BI975" s="11"/>
      <c r="BJ975" s="11"/>
      <c r="BK975" s="11"/>
      <c r="BL975" s="11"/>
      <c r="BM975" s="11"/>
      <c r="BN975" s="11"/>
      <c r="BO975" s="11"/>
      <c r="BP975" s="11"/>
      <c r="BQ975" s="11"/>
      <c r="BR975" s="11"/>
      <c r="BS975" s="11"/>
      <c r="BT975" s="11"/>
      <c r="BU975" s="11"/>
      <c r="BV975" s="11"/>
      <c r="BW975" s="11"/>
      <c r="BX975" s="11"/>
      <c r="BY975" s="11"/>
    </row>
    <row r="976" spans="1:77" ht="14.25" customHeight="1">
      <c r="A976" s="11"/>
      <c r="B976" s="11"/>
      <c r="C976" s="53"/>
      <c r="D976" s="16"/>
      <c r="E976" s="16"/>
      <c r="F976" s="16"/>
      <c r="G976" s="16"/>
      <c r="H976" s="11"/>
      <c r="I976" s="54"/>
      <c r="J976" s="54"/>
      <c r="K976" s="54"/>
      <c r="L976" s="54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  <c r="BH976" s="11"/>
      <c r="BI976" s="11"/>
      <c r="BJ976" s="11"/>
      <c r="BK976" s="11"/>
      <c r="BL976" s="11"/>
      <c r="BM976" s="11"/>
      <c r="BN976" s="11"/>
      <c r="BO976" s="11"/>
      <c r="BP976" s="11"/>
      <c r="BQ976" s="11"/>
      <c r="BR976" s="11"/>
      <c r="BS976" s="11"/>
      <c r="BT976" s="11"/>
      <c r="BU976" s="11"/>
      <c r="BV976" s="11"/>
      <c r="BW976" s="11"/>
      <c r="BX976" s="11"/>
      <c r="BY976" s="11"/>
    </row>
    <row r="977" spans="1:77" ht="14.25" customHeight="1">
      <c r="A977" s="11"/>
      <c r="B977" s="11"/>
      <c r="C977" s="53"/>
      <c r="D977" s="16"/>
      <c r="E977" s="16"/>
      <c r="F977" s="16"/>
      <c r="G977" s="16"/>
      <c r="H977" s="11"/>
      <c r="I977" s="54"/>
      <c r="J977" s="54"/>
      <c r="K977" s="54"/>
      <c r="L977" s="54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  <c r="BH977" s="11"/>
      <c r="BI977" s="11"/>
      <c r="BJ977" s="11"/>
      <c r="BK977" s="11"/>
      <c r="BL977" s="11"/>
      <c r="BM977" s="11"/>
      <c r="BN977" s="11"/>
      <c r="BO977" s="11"/>
      <c r="BP977" s="11"/>
      <c r="BQ977" s="11"/>
      <c r="BR977" s="11"/>
      <c r="BS977" s="11"/>
      <c r="BT977" s="11"/>
      <c r="BU977" s="11"/>
      <c r="BV977" s="11"/>
      <c r="BW977" s="11"/>
      <c r="BX977" s="11"/>
      <c r="BY977" s="11"/>
    </row>
    <row r="978" spans="1:77" ht="14.25" customHeight="1">
      <c r="A978" s="11"/>
      <c r="B978" s="11"/>
      <c r="C978" s="53"/>
      <c r="D978" s="16"/>
      <c r="E978" s="16"/>
      <c r="F978" s="16"/>
      <c r="G978" s="16"/>
      <c r="H978" s="11"/>
      <c r="I978" s="54"/>
      <c r="J978" s="54"/>
      <c r="K978" s="54"/>
      <c r="L978" s="54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  <c r="BH978" s="11"/>
      <c r="BI978" s="11"/>
      <c r="BJ978" s="11"/>
      <c r="BK978" s="11"/>
      <c r="BL978" s="11"/>
      <c r="BM978" s="11"/>
      <c r="BN978" s="11"/>
      <c r="BO978" s="11"/>
      <c r="BP978" s="11"/>
      <c r="BQ978" s="11"/>
      <c r="BR978" s="11"/>
      <c r="BS978" s="11"/>
      <c r="BT978" s="11"/>
      <c r="BU978" s="11"/>
      <c r="BV978" s="11"/>
      <c r="BW978" s="11"/>
      <c r="BX978" s="11"/>
      <c r="BY978" s="11"/>
    </row>
    <row r="979" spans="1:77" ht="14.25" customHeight="1">
      <c r="A979" s="11"/>
      <c r="B979" s="11"/>
      <c r="C979" s="53"/>
      <c r="D979" s="16"/>
      <c r="E979" s="16"/>
      <c r="F979" s="16"/>
      <c r="G979" s="16"/>
      <c r="H979" s="11"/>
      <c r="I979" s="54"/>
      <c r="J979" s="54"/>
      <c r="K979" s="54"/>
      <c r="L979" s="54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  <c r="BH979" s="11"/>
      <c r="BI979" s="11"/>
      <c r="BJ979" s="11"/>
      <c r="BK979" s="11"/>
      <c r="BL979" s="11"/>
      <c r="BM979" s="11"/>
      <c r="BN979" s="11"/>
      <c r="BO979" s="11"/>
      <c r="BP979" s="11"/>
      <c r="BQ979" s="11"/>
      <c r="BR979" s="11"/>
      <c r="BS979" s="11"/>
      <c r="BT979" s="11"/>
      <c r="BU979" s="11"/>
      <c r="BV979" s="11"/>
      <c r="BW979" s="11"/>
      <c r="BX979" s="11"/>
      <c r="BY979" s="11"/>
    </row>
    <row r="980" spans="1:77" ht="14.25" customHeight="1">
      <c r="A980" s="11"/>
      <c r="B980" s="11"/>
      <c r="C980" s="53"/>
      <c r="D980" s="16"/>
      <c r="E980" s="16"/>
      <c r="F980" s="16"/>
      <c r="G980" s="16"/>
      <c r="H980" s="11"/>
      <c r="I980" s="54"/>
      <c r="J980" s="54"/>
      <c r="K980" s="54"/>
      <c r="L980" s="54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  <c r="BH980" s="11"/>
      <c r="BI980" s="11"/>
      <c r="BJ980" s="11"/>
      <c r="BK980" s="11"/>
      <c r="BL980" s="11"/>
      <c r="BM980" s="11"/>
      <c r="BN980" s="11"/>
      <c r="BO980" s="11"/>
      <c r="BP980" s="11"/>
      <c r="BQ980" s="11"/>
      <c r="BR980" s="11"/>
      <c r="BS980" s="11"/>
      <c r="BT980" s="11"/>
      <c r="BU980" s="11"/>
      <c r="BV980" s="11"/>
      <c r="BW980" s="11"/>
      <c r="BX980" s="11"/>
      <c r="BY980" s="11"/>
    </row>
    <row r="981" spans="1:77" ht="14.25" customHeight="1">
      <c r="A981" s="11"/>
      <c r="B981" s="11"/>
      <c r="C981" s="53"/>
      <c r="D981" s="16"/>
      <c r="E981" s="16"/>
      <c r="F981" s="16"/>
      <c r="G981" s="16"/>
      <c r="H981" s="11"/>
      <c r="I981" s="54"/>
      <c r="J981" s="54"/>
      <c r="K981" s="54"/>
      <c r="L981" s="54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  <c r="BH981" s="11"/>
      <c r="BI981" s="11"/>
      <c r="BJ981" s="11"/>
      <c r="BK981" s="11"/>
      <c r="BL981" s="11"/>
      <c r="BM981" s="11"/>
      <c r="BN981" s="11"/>
      <c r="BO981" s="11"/>
      <c r="BP981" s="11"/>
      <c r="BQ981" s="11"/>
      <c r="BR981" s="11"/>
      <c r="BS981" s="11"/>
      <c r="BT981" s="11"/>
      <c r="BU981" s="11"/>
      <c r="BV981" s="11"/>
      <c r="BW981" s="11"/>
      <c r="BX981" s="11"/>
      <c r="BY981" s="11"/>
    </row>
    <row r="982" spans="1:77" ht="14.25" customHeight="1">
      <c r="A982" s="11"/>
      <c r="B982" s="11"/>
      <c r="C982" s="53"/>
      <c r="D982" s="16"/>
      <c r="E982" s="16"/>
      <c r="F982" s="16"/>
      <c r="G982" s="16"/>
      <c r="H982" s="11"/>
      <c r="I982" s="54"/>
      <c r="J982" s="54"/>
      <c r="K982" s="54"/>
      <c r="L982" s="54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  <c r="BH982" s="11"/>
      <c r="BI982" s="11"/>
      <c r="BJ982" s="11"/>
      <c r="BK982" s="11"/>
      <c r="BL982" s="11"/>
      <c r="BM982" s="11"/>
      <c r="BN982" s="11"/>
      <c r="BO982" s="11"/>
      <c r="BP982" s="11"/>
      <c r="BQ982" s="11"/>
      <c r="BR982" s="11"/>
      <c r="BS982" s="11"/>
      <c r="BT982" s="11"/>
      <c r="BU982" s="11"/>
      <c r="BV982" s="11"/>
      <c r="BW982" s="11"/>
      <c r="BX982" s="11"/>
      <c r="BY982" s="11"/>
    </row>
    <row r="983" spans="1:77" ht="14.25" customHeight="1">
      <c r="A983" s="11"/>
      <c r="B983" s="11"/>
      <c r="C983" s="53"/>
      <c r="D983" s="16"/>
      <c r="E983" s="16"/>
      <c r="F983" s="16"/>
      <c r="G983" s="16"/>
      <c r="H983" s="11"/>
      <c r="I983" s="54"/>
      <c r="J983" s="54"/>
      <c r="K983" s="54"/>
      <c r="L983" s="54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  <c r="BH983" s="11"/>
      <c r="BI983" s="11"/>
      <c r="BJ983" s="11"/>
      <c r="BK983" s="11"/>
      <c r="BL983" s="11"/>
      <c r="BM983" s="11"/>
      <c r="BN983" s="11"/>
      <c r="BO983" s="11"/>
      <c r="BP983" s="11"/>
      <c r="BQ983" s="11"/>
      <c r="BR983" s="11"/>
      <c r="BS983" s="11"/>
      <c r="BT983" s="11"/>
      <c r="BU983" s="11"/>
      <c r="BV983" s="11"/>
      <c r="BW983" s="11"/>
      <c r="BX983" s="11"/>
      <c r="BY983" s="11"/>
    </row>
    <row r="984" spans="1:77" ht="14.25" customHeight="1">
      <c r="A984" s="11"/>
      <c r="B984" s="11"/>
      <c r="C984" s="53"/>
      <c r="D984" s="16"/>
      <c r="E984" s="16"/>
      <c r="F984" s="16"/>
      <c r="G984" s="16"/>
      <c r="H984" s="11"/>
      <c r="I984" s="54"/>
      <c r="J984" s="54"/>
      <c r="K984" s="54"/>
      <c r="L984" s="54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  <c r="BH984" s="11"/>
      <c r="BI984" s="11"/>
      <c r="BJ984" s="11"/>
      <c r="BK984" s="11"/>
      <c r="BL984" s="11"/>
      <c r="BM984" s="11"/>
      <c r="BN984" s="11"/>
      <c r="BO984" s="11"/>
      <c r="BP984" s="11"/>
      <c r="BQ984" s="11"/>
      <c r="BR984" s="11"/>
      <c r="BS984" s="11"/>
      <c r="BT984" s="11"/>
      <c r="BU984" s="11"/>
      <c r="BV984" s="11"/>
      <c r="BW984" s="11"/>
      <c r="BX984" s="11"/>
      <c r="BY984" s="11"/>
    </row>
    <row r="985" spans="1:77" ht="14.25" customHeight="1">
      <c r="A985" s="11"/>
      <c r="B985" s="11"/>
      <c r="C985" s="53"/>
      <c r="D985" s="16"/>
      <c r="E985" s="16"/>
      <c r="F985" s="16"/>
      <c r="G985" s="16"/>
      <c r="H985" s="11"/>
      <c r="I985" s="54"/>
      <c r="J985" s="54"/>
      <c r="K985" s="54"/>
      <c r="L985" s="54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  <c r="BH985" s="11"/>
      <c r="BI985" s="11"/>
      <c r="BJ985" s="11"/>
      <c r="BK985" s="11"/>
      <c r="BL985" s="11"/>
      <c r="BM985" s="11"/>
      <c r="BN985" s="11"/>
      <c r="BO985" s="11"/>
      <c r="BP985" s="11"/>
      <c r="BQ985" s="11"/>
      <c r="BR985" s="11"/>
      <c r="BS985" s="11"/>
      <c r="BT985" s="11"/>
      <c r="BU985" s="11"/>
      <c r="BV985" s="11"/>
      <c r="BW985" s="11"/>
      <c r="BX985" s="11"/>
      <c r="BY985" s="11"/>
    </row>
    <row r="986" spans="1:77" ht="14.25" customHeight="1">
      <c r="A986" s="11"/>
      <c r="B986" s="11"/>
      <c r="C986" s="53"/>
      <c r="D986" s="16"/>
      <c r="E986" s="16"/>
      <c r="F986" s="16"/>
      <c r="G986" s="16"/>
      <c r="H986" s="11"/>
      <c r="I986" s="54"/>
      <c r="J986" s="54"/>
      <c r="K986" s="54"/>
      <c r="L986" s="54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  <c r="BH986" s="11"/>
      <c r="BI986" s="11"/>
      <c r="BJ986" s="11"/>
      <c r="BK986" s="11"/>
      <c r="BL986" s="11"/>
      <c r="BM986" s="11"/>
      <c r="BN986" s="11"/>
      <c r="BO986" s="11"/>
      <c r="BP986" s="11"/>
      <c r="BQ986" s="11"/>
      <c r="BR986" s="11"/>
      <c r="BS986" s="11"/>
      <c r="BT986" s="11"/>
      <c r="BU986" s="11"/>
      <c r="BV986" s="11"/>
      <c r="BW986" s="11"/>
      <c r="BX986" s="11"/>
      <c r="BY986" s="11"/>
    </row>
    <row r="987" spans="1:77" ht="14.25" customHeight="1">
      <c r="A987" s="11"/>
      <c r="B987" s="11"/>
      <c r="C987" s="53"/>
      <c r="D987" s="16"/>
      <c r="E987" s="16"/>
      <c r="F987" s="16"/>
      <c r="G987" s="16"/>
      <c r="H987" s="11"/>
      <c r="I987" s="54"/>
      <c r="J987" s="54"/>
      <c r="K987" s="54"/>
      <c r="L987" s="54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  <c r="BH987" s="11"/>
      <c r="BI987" s="11"/>
      <c r="BJ987" s="11"/>
      <c r="BK987" s="11"/>
      <c r="BL987" s="11"/>
      <c r="BM987" s="11"/>
      <c r="BN987" s="11"/>
      <c r="BO987" s="11"/>
      <c r="BP987" s="11"/>
      <c r="BQ987" s="11"/>
      <c r="BR987" s="11"/>
      <c r="BS987" s="11"/>
      <c r="BT987" s="11"/>
      <c r="BU987" s="11"/>
      <c r="BV987" s="11"/>
      <c r="BW987" s="11"/>
      <c r="BX987" s="11"/>
      <c r="BY987" s="11"/>
    </row>
    <row r="988" spans="1:77" ht="14.25" customHeight="1">
      <c r="A988" s="11"/>
      <c r="B988" s="11"/>
      <c r="C988" s="53"/>
      <c r="D988" s="16"/>
      <c r="E988" s="16"/>
      <c r="F988" s="16"/>
      <c r="G988" s="16"/>
      <c r="H988" s="11"/>
      <c r="I988" s="54"/>
      <c r="J988" s="54"/>
      <c r="K988" s="54"/>
      <c r="L988" s="54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  <c r="BH988" s="11"/>
      <c r="BI988" s="11"/>
      <c r="BJ988" s="11"/>
      <c r="BK988" s="11"/>
      <c r="BL988" s="11"/>
      <c r="BM988" s="11"/>
      <c r="BN988" s="11"/>
      <c r="BO988" s="11"/>
      <c r="BP988" s="11"/>
      <c r="BQ988" s="11"/>
      <c r="BR988" s="11"/>
      <c r="BS988" s="11"/>
      <c r="BT988" s="11"/>
      <c r="BU988" s="11"/>
      <c r="BV988" s="11"/>
      <c r="BW988" s="11"/>
      <c r="BX988" s="11"/>
      <c r="BY988" s="11"/>
    </row>
    <row r="989" spans="1:77" ht="14.25" customHeight="1">
      <c r="A989" s="11"/>
      <c r="B989" s="11"/>
      <c r="C989" s="53"/>
      <c r="D989" s="16"/>
      <c r="E989" s="16"/>
      <c r="F989" s="16"/>
      <c r="G989" s="16"/>
      <c r="H989" s="11"/>
      <c r="I989" s="54"/>
      <c r="J989" s="54"/>
      <c r="K989" s="54"/>
      <c r="L989" s="54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  <c r="BH989" s="11"/>
      <c r="BI989" s="11"/>
      <c r="BJ989" s="11"/>
      <c r="BK989" s="11"/>
      <c r="BL989" s="11"/>
      <c r="BM989" s="11"/>
      <c r="BN989" s="11"/>
      <c r="BO989" s="11"/>
      <c r="BP989" s="11"/>
      <c r="BQ989" s="11"/>
      <c r="BR989" s="11"/>
      <c r="BS989" s="11"/>
      <c r="BT989" s="11"/>
      <c r="BU989" s="11"/>
      <c r="BV989" s="11"/>
      <c r="BW989" s="11"/>
      <c r="BX989" s="11"/>
      <c r="BY989" s="11"/>
    </row>
    <row r="990" spans="1:77" ht="14.25" customHeight="1">
      <c r="A990" s="11"/>
      <c r="B990" s="11"/>
      <c r="C990" s="53"/>
      <c r="D990" s="16"/>
      <c r="E990" s="16"/>
      <c r="F990" s="16"/>
      <c r="G990" s="16"/>
      <c r="H990" s="11"/>
      <c r="I990" s="54"/>
      <c r="J990" s="54"/>
      <c r="K990" s="54"/>
      <c r="L990" s="54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  <c r="BH990" s="11"/>
      <c r="BI990" s="11"/>
      <c r="BJ990" s="11"/>
      <c r="BK990" s="11"/>
      <c r="BL990" s="11"/>
      <c r="BM990" s="11"/>
      <c r="BN990" s="11"/>
      <c r="BO990" s="11"/>
      <c r="BP990" s="11"/>
      <c r="BQ990" s="11"/>
      <c r="BR990" s="11"/>
      <c r="BS990" s="11"/>
      <c r="BT990" s="11"/>
      <c r="BU990" s="11"/>
      <c r="BV990" s="11"/>
      <c r="BW990" s="11"/>
      <c r="BX990" s="11"/>
      <c r="BY990" s="11"/>
    </row>
    <row r="991" spans="1:77" ht="14.25" customHeight="1">
      <c r="A991" s="11"/>
      <c r="B991" s="11"/>
      <c r="C991" s="53"/>
      <c r="D991" s="16"/>
      <c r="E991" s="16"/>
      <c r="F991" s="16"/>
      <c r="G991" s="16"/>
      <c r="H991" s="11"/>
      <c r="I991" s="54"/>
      <c r="J991" s="54"/>
      <c r="K991" s="54"/>
      <c r="L991" s="54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  <c r="BH991" s="11"/>
      <c r="BI991" s="11"/>
      <c r="BJ991" s="11"/>
      <c r="BK991" s="11"/>
      <c r="BL991" s="11"/>
      <c r="BM991" s="11"/>
      <c r="BN991" s="11"/>
      <c r="BO991" s="11"/>
      <c r="BP991" s="11"/>
      <c r="BQ991" s="11"/>
      <c r="BR991" s="11"/>
      <c r="BS991" s="11"/>
      <c r="BT991" s="11"/>
      <c r="BU991" s="11"/>
      <c r="BV991" s="11"/>
      <c r="BW991" s="11"/>
      <c r="BX991" s="11"/>
      <c r="BY991" s="11"/>
    </row>
    <row r="992" spans="1:77" ht="14.25" customHeight="1">
      <c r="A992" s="11"/>
      <c r="B992" s="11"/>
      <c r="C992" s="53"/>
      <c r="D992" s="16"/>
      <c r="E992" s="16"/>
      <c r="F992" s="16"/>
      <c r="G992" s="16"/>
      <c r="H992" s="11"/>
      <c r="I992" s="54"/>
      <c r="J992" s="54"/>
      <c r="K992" s="54"/>
      <c r="L992" s="54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  <c r="BH992" s="11"/>
      <c r="BI992" s="11"/>
      <c r="BJ992" s="11"/>
      <c r="BK992" s="11"/>
      <c r="BL992" s="11"/>
      <c r="BM992" s="11"/>
      <c r="BN992" s="11"/>
      <c r="BO992" s="11"/>
      <c r="BP992" s="11"/>
      <c r="BQ992" s="11"/>
      <c r="BR992" s="11"/>
      <c r="BS992" s="11"/>
      <c r="BT992" s="11"/>
      <c r="BU992" s="11"/>
      <c r="BV992" s="11"/>
      <c r="BW992" s="11"/>
      <c r="BX992" s="11"/>
      <c r="BY992" s="11"/>
    </row>
    <row r="993" spans="1:77" ht="14.25" customHeight="1">
      <c r="A993" s="11"/>
      <c r="B993" s="11"/>
      <c r="C993" s="53"/>
      <c r="D993" s="16"/>
      <c r="E993" s="16"/>
      <c r="F993" s="16"/>
      <c r="G993" s="16"/>
      <c r="H993" s="11"/>
      <c r="I993" s="54"/>
      <c r="J993" s="54"/>
      <c r="K993" s="54"/>
      <c r="L993" s="54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  <c r="BH993" s="11"/>
      <c r="BI993" s="11"/>
      <c r="BJ993" s="11"/>
      <c r="BK993" s="11"/>
      <c r="BL993" s="11"/>
      <c r="BM993" s="11"/>
      <c r="BN993" s="11"/>
      <c r="BO993" s="11"/>
      <c r="BP993" s="11"/>
      <c r="BQ993" s="11"/>
      <c r="BR993" s="11"/>
      <c r="BS993" s="11"/>
      <c r="BT993" s="11"/>
      <c r="BU993" s="11"/>
      <c r="BV993" s="11"/>
      <c r="BW993" s="11"/>
      <c r="BX993" s="11"/>
      <c r="BY993" s="11"/>
    </row>
    <row r="994" spans="1:77" ht="14.25" customHeight="1">
      <c r="A994" s="11"/>
      <c r="B994" s="11"/>
      <c r="C994" s="53"/>
      <c r="D994" s="16"/>
      <c r="E994" s="16"/>
      <c r="F994" s="16"/>
      <c r="G994" s="16"/>
      <c r="H994" s="11"/>
      <c r="I994" s="54"/>
      <c r="J994" s="54"/>
      <c r="K994" s="54"/>
      <c r="L994" s="54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  <c r="BH994" s="11"/>
      <c r="BI994" s="11"/>
      <c r="BJ994" s="11"/>
      <c r="BK994" s="11"/>
      <c r="BL994" s="11"/>
      <c r="BM994" s="11"/>
      <c r="BN994" s="11"/>
      <c r="BO994" s="11"/>
      <c r="BP994" s="11"/>
      <c r="BQ994" s="11"/>
      <c r="BR994" s="11"/>
      <c r="BS994" s="11"/>
      <c r="BT994" s="11"/>
      <c r="BU994" s="11"/>
      <c r="BV994" s="11"/>
      <c r="BW994" s="11"/>
      <c r="BX994" s="11"/>
      <c r="BY994" s="11"/>
    </row>
    <row r="995" spans="1:77" ht="14.25" customHeight="1">
      <c r="A995" s="11"/>
      <c r="B995" s="11"/>
      <c r="C995" s="53"/>
      <c r="D995" s="16"/>
      <c r="E995" s="16"/>
      <c r="F995" s="16"/>
      <c r="G995" s="16"/>
      <c r="H995" s="11"/>
      <c r="I995" s="54"/>
      <c r="J995" s="54"/>
      <c r="K995" s="54"/>
      <c r="L995" s="54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  <c r="BH995" s="11"/>
      <c r="BI995" s="11"/>
      <c r="BJ995" s="11"/>
      <c r="BK995" s="11"/>
      <c r="BL995" s="11"/>
      <c r="BM995" s="11"/>
      <c r="BN995" s="11"/>
      <c r="BO995" s="11"/>
      <c r="BP995" s="11"/>
      <c r="BQ995" s="11"/>
      <c r="BR995" s="11"/>
      <c r="BS995" s="11"/>
      <c r="BT995" s="11"/>
      <c r="BU995" s="11"/>
      <c r="BV995" s="11"/>
      <c r="BW995" s="11"/>
      <c r="BX995" s="11"/>
      <c r="BY995" s="11"/>
    </row>
    <row r="996" spans="1:77" ht="14.25" customHeight="1">
      <c r="A996" s="11"/>
      <c r="B996" s="11"/>
      <c r="C996" s="53"/>
      <c r="D996" s="16"/>
      <c r="E996" s="16"/>
      <c r="F996" s="16"/>
      <c r="G996" s="16"/>
      <c r="H996" s="11"/>
      <c r="I996" s="54"/>
      <c r="J996" s="54"/>
      <c r="K996" s="54"/>
      <c r="L996" s="54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  <c r="BH996" s="11"/>
      <c r="BI996" s="11"/>
      <c r="BJ996" s="11"/>
      <c r="BK996" s="11"/>
      <c r="BL996" s="11"/>
      <c r="BM996" s="11"/>
      <c r="BN996" s="11"/>
      <c r="BO996" s="11"/>
      <c r="BP996" s="11"/>
      <c r="BQ996" s="11"/>
      <c r="BR996" s="11"/>
      <c r="BS996" s="11"/>
      <c r="BT996" s="11"/>
      <c r="BU996" s="11"/>
      <c r="BV996" s="11"/>
      <c r="BW996" s="11"/>
      <c r="BX996" s="11"/>
      <c r="BY996" s="11"/>
    </row>
    <row r="997" spans="1:77" ht="14.25" customHeight="1">
      <c r="A997" s="11"/>
      <c r="B997" s="11"/>
      <c r="C997" s="53"/>
      <c r="D997" s="16"/>
      <c r="E997" s="16"/>
      <c r="F997" s="16"/>
      <c r="G997" s="16"/>
      <c r="H997" s="11"/>
      <c r="I997" s="54"/>
      <c r="J997" s="54"/>
      <c r="K997" s="54"/>
      <c r="L997" s="54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  <c r="BH997" s="11"/>
      <c r="BI997" s="11"/>
      <c r="BJ997" s="11"/>
      <c r="BK997" s="11"/>
      <c r="BL997" s="11"/>
      <c r="BM997" s="11"/>
      <c r="BN997" s="11"/>
      <c r="BO997" s="11"/>
      <c r="BP997" s="11"/>
      <c r="BQ997" s="11"/>
      <c r="BR997" s="11"/>
      <c r="BS997" s="11"/>
      <c r="BT997" s="11"/>
      <c r="BU997" s="11"/>
      <c r="BV997" s="11"/>
      <c r="BW997" s="11"/>
      <c r="BX997" s="11"/>
      <c r="BY997" s="11"/>
    </row>
    <row r="998" spans="1:77" ht="14.25" customHeight="1">
      <c r="A998" s="11"/>
      <c r="B998" s="11"/>
      <c r="C998" s="53"/>
      <c r="D998" s="16"/>
      <c r="E998" s="16"/>
      <c r="F998" s="16"/>
      <c r="G998" s="16"/>
      <c r="H998" s="11"/>
      <c r="I998" s="54"/>
      <c r="J998" s="54"/>
      <c r="K998" s="54"/>
      <c r="L998" s="54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  <c r="BH998" s="11"/>
      <c r="BI998" s="11"/>
      <c r="BJ998" s="11"/>
      <c r="BK998" s="11"/>
      <c r="BL998" s="11"/>
      <c r="BM998" s="11"/>
      <c r="BN998" s="11"/>
      <c r="BO998" s="11"/>
      <c r="BP998" s="11"/>
      <c r="BQ998" s="11"/>
      <c r="BR998" s="11"/>
      <c r="BS998" s="11"/>
      <c r="BT998" s="11"/>
      <c r="BU998" s="11"/>
      <c r="BV998" s="11"/>
      <c r="BW998" s="11"/>
      <c r="BX998" s="11"/>
      <c r="BY998" s="11"/>
    </row>
    <row r="999" spans="1:77" ht="14.25" customHeight="1">
      <c r="A999" s="11"/>
      <c r="B999" s="11"/>
      <c r="C999" s="53"/>
      <c r="D999" s="16"/>
      <c r="E999" s="16"/>
      <c r="F999" s="16"/>
      <c r="G999" s="16"/>
      <c r="H999" s="11"/>
      <c r="I999" s="54"/>
      <c r="J999" s="54"/>
      <c r="K999" s="54"/>
      <c r="L999" s="54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  <c r="BH999" s="11"/>
      <c r="BI999" s="11"/>
      <c r="BJ999" s="11"/>
      <c r="BK999" s="11"/>
      <c r="BL999" s="11"/>
      <c r="BM999" s="11"/>
      <c r="BN999" s="11"/>
      <c r="BO999" s="11"/>
      <c r="BP999" s="11"/>
      <c r="BQ999" s="11"/>
      <c r="BR999" s="11"/>
      <c r="BS999" s="11"/>
      <c r="BT999" s="11"/>
      <c r="BU999" s="11"/>
      <c r="BV999" s="11"/>
      <c r="BW999" s="11"/>
      <c r="BX999" s="11"/>
      <c r="BY999" s="11"/>
    </row>
    <row r="1000" spans="1:77" ht="14.25" customHeight="1">
      <c r="A1000" s="11"/>
      <c r="B1000" s="11"/>
      <c r="C1000" s="53"/>
      <c r="D1000" s="16"/>
      <c r="E1000" s="16"/>
      <c r="F1000" s="16"/>
      <c r="G1000" s="16"/>
      <c r="H1000" s="11"/>
      <c r="I1000" s="54"/>
      <c r="J1000" s="54"/>
      <c r="K1000" s="54"/>
      <c r="L1000" s="54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  <c r="BH1000" s="11"/>
      <c r="BI1000" s="11"/>
      <c r="BJ1000" s="11"/>
      <c r="BK1000" s="11"/>
      <c r="BL1000" s="11"/>
      <c r="BM1000" s="11"/>
      <c r="BN1000" s="11"/>
      <c r="BO1000" s="11"/>
      <c r="BP1000" s="11"/>
      <c r="BQ1000" s="11"/>
      <c r="BR1000" s="11"/>
      <c r="BS1000" s="11"/>
      <c r="BT1000" s="11"/>
      <c r="BU1000" s="11"/>
      <c r="BV1000" s="11"/>
      <c r="BW1000" s="11"/>
      <c r="BX1000" s="11"/>
      <c r="BY1000" s="11"/>
    </row>
    <row r="1001" spans="1:77" ht="14.25" customHeight="1">
      <c r="A1001" s="11"/>
      <c r="B1001" s="11"/>
      <c r="C1001" s="53"/>
      <c r="D1001" s="16"/>
      <c r="E1001" s="16"/>
      <c r="F1001" s="16"/>
      <c r="G1001" s="16"/>
      <c r="H1001" s="11"/>
      <c r="I1001" s="54"/>
      <c r="J1001" s="54"/>
      <c r="K1001" s="54"/>
      <c r="L1001" s="54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  <c r="BH1001" s="11"/>
      <c r="BI1001" s="11"/>
      <c r="BJ1001" s="11"/>
      <c r="BK1001" s="11"/>
      <c r="BL1001" s="11"/>
      <c r="BM1001" s="11"/>
      <c r="BN1001" s="11"/>
      <c r="BO1001" s="11"/>
      <c r="BP1001" s="11"/>
      <c r="BQ1001" s="11"/>
      <c r="BR1001" s="11"/>
      <c r="BS1001" s="11"/>
      <c r="BT1001" s="11"/>
      <c r="BU1001" s="11"/>
      <c r="BV1001" s="11"/>
      <c r="BW1001" s="11"/>
      <c r="BX1001" s="11"/>
      <c r="BY1001" s="11"/>
    </row>
    <row r="1002" spans="1:77" ht="14.25" customHeight="1">
      <c r="A1002" s="11"/>
      <c r="B1002" s="11"/>
      <c r="C1002" s="53"/>
      <c r="D1002" s="16"/>
      <c r="E1002" s="16"/>
      <c r="F1002" s="16"/>
      <c r="G1002" s="16"/>
      <c r="H1002" s="11"/>
      <c r="I1002" s="54"/>
      <c r="J1002" s="54"/>
      <c r="K1002" s="54"/>
      <c r="L1002" s="54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  <c r="BH1002" s="11"/>
      <c r="BI1002" s="11"/>
      <c r="BJ1002" s="11"/>
      <c r="BK1002" s="11"/>
      <c r="BL1002" s="11"/>
      <c r="BM1002" s="11"/>
      <c r="BN1002" s="11"/>
      <c r="BO1002" s="11"/>
      <c r="BP1002" s="11"/>
      <c r="BQ1002" s="11"/>
      <c r="BR1002" s="11"/>
      <c r="BS1002" s="11"/>
      <c r="BT1002" s="11"/>
      <c r="BU1002" s="11"/>
      <c r="BV1002" s="11"/>
      <c r="BW1002" s="11"/>
      <c r="BX1002" s="11"/>
      <c r="BY1002" s="11"/>
    </row>
    <row r="1003" spans="1:77" ht="14.25" customHeight="1">
      <c r="A1003" s="11"/>
      <c r="B1003" s="11"/>
      <c r="C1003" s="53"/>
      <c r="D1003" s="16"/>
      <c r="E1003" s="16"/>
      <c r="F1003" s="16"/>
      <c r="G1003" s="16"/>
      <c r="H1003" s="11"/>
      <c r="I1003" s="54"/>
      <c r="J1003" s="54"/>
      <c r="K1003" s="54"/>
      <c r="L1003" s="54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  <c r="BH1003" s="11"/>
      <c r="BI1003" s="11"/>
      <c r="BJ1003" s="11"/>
      <c r="BK1003" s="11"/>
      <c r="BL1003" s="11"/>
      <c r="BM1003" s="11"/>
      <c r="BN1003" s="11"/>
      <c r="BO1003" s="11"/>
      <c r="BP1003" s="11"/>
      <c r="BQ1003" s="11"/>
      <c r="BR1003" s="11"/>
      <c r="BS1003" s="11"/>
      <c r="BT1003" s="11"/>
      <c r="BU1003" s="11"/>
      <c r="BV1003" s="11"/>
      <c r="BW1003" s="11"/>
      <c r="BX1003" s="11"/>
      <c r="BY1003" s="11"/>
    </row>
    <row r="1004" spans="1:77" ht="14.25" customHeight="1">
      <c r="A1004" s="11"/>
      <c r="B1004" s="11"/>
      <c r="C1004" s="53"/>
      <c r="D1004" s="16"/>
      <c r="E1004" s="16"/>
      <c r="F1004" s="16"/>
      <c r="G1004" s="16"/>
      <c r="H1004" s="11"/>
      <c r="I1004" s="54"/>
      <c r="J1004" s="54"/>
      <c r="K1004" s="54"/>
      <c r="L1004" s="54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  <c r="BH1004" s="11"/>
      <c r="BI1004" s="11"/>
      <c r="BJ1004" s="11"/>
      <c r="BK1004" s="11"/>
      <c r="BL1004" s="11"/>
      <c r="BM1004" s="11"/>
      <c r="BN1004" s="11"/>
      <c r="BO1004" s="11"/>
      <c r="BP1004" s="11"/>
      <c r="BQ1004" s="11"/>
      <c r="BR1004" s="11"/>
      <c r="BS1004" s="11"/>
      <c r="BT1004" s="11"/>
      <c r="BU1004" s="11"/>
      <c r="BV1004" s="11"/>
      <c r="BW1004" s="11"/>
      <c r="BX1004" s="11"/>
      <c r="BY1004" s="11"/>
    </row>
    <row r="1005" spans="1:77" ht="14.25" customHeight="1">
      <c r="A1005" s="11"/>
      <c r="B1005" s="11"/>
      <c r="C1005" s="53"/>
      <c r="D1005" s="16"/>
      <c r="E1005" s="16"/>
      <c r="F1005" s="16"/>
      <c r="G1005" s="16"/>
      <c r="H1005" s="11"/>
      <c r="I1005" s="54"/>
      <c r="J1005" s="54"/>
      <c r="K1005" s="54"/>
      <c r="L1005" s="54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  <c r="BH1005" s="11"/>
      <c r="BI1005" s="11"/>
      <c r="BJ1005" s="11"/>
      <c r="BK1005" s="11"/>
      <c r="BL1005" s="11"/>
      <c r="BM1005" s="11"/>
      <c r="BN1005" s="11"/>
      <c r="BO1005" s="11"/>
      <c r="BP1005" s="11"/>
      <c r="BQ1005" s="11"/>
      <c r="BR1005" s="11"/>
      <c r="BS1005" s="11"/>
      <c r="BT1005" s="11"/>
      <c r="BU1005" s="11"/>
      <c r="BV1005" s="11"/>
      <c r="BW1005" s="11"/>
      <c r="BX1005" s="11"/>
      <c r="BY1005" s="11"/>
    </row>
  </sheetData>
  <mergeCells count="201">
    <mergeCell ref="A72:C72"/>
    <mergeCell ref="W72:AH72"/>
    <mergeCell ref="AV72:BG72"/>
    <mergeCell ref="A70:C70"/>
    <mergeCell ref="W70:AH70"/>
    <mergeCell ref="AV70:BG70"/>
    <mergeCell ref="A71:C71"/>
    <mergeCell ref="W71:AH71"/>
    <mergeCell ref="AV71:BG71"/>
    <mergeCell ref="AD68:AG68"/>
    <mergeCell ref="AI68:AL68"/>
    <mergeCell ref="AN68:AQ68"/>
    <mergeCell ref="AS68:AV68"/>
    <mergeCell ref="AX68:BA68"/>
    <mergeCell ref="BC68:BF68"/>
    <mergeCell ref="AI67:AL67"/>
    <mergeCell ref="AN67:AQ67"/>
    <mergeCell ref="AS67:AV67"/>
    <mergeCell ref="AX67:BA67"/>
    <mergeCell ref="BC67:BF67"/>
    <mergeCell ref="E68:H68"/>
    <mergeCell ref="J68:M68"/>
    <mergeCell ref="O68:R68"/>
    <mergeCell ref="T68:W68"/>
    <mergeCell ref="Y68:AB68"/>
    <mergeCell ref="E67:H67"/>
    <mergeCell ref="J67:M67"/>
    <mergeCell ref="O67:R67"/>
    <mergeCell ref="T67:W67"/>
    <mergeCell ref="Y67:AB67"/>
    <mergeCell ref="AD67:AG67"/>
    <mergeCell ref="AD66:AG66"/>
    <mergeCell ref="AI66:AL66"/>
    <mergeCell ref="AN66:AQ66"/>
    <mergeCell ref="AS66:AV66"/>
    <mergeCell ref="AX66:BA66"/>
    <mergeCell ref="BC66:BF66"/>
    <mergeCell ref="AI65:AL65"/>
    <mergeCell ref="AN65:AQ65"/>
    <mergeCell ref="AS65:AV65"/>
    <mergeCell ref="AX65:BA65"/>
    <mergeCell ref="BC65:BF65"/>
    <mergeCell ref="E66:H66"/>
    <mergeCell ref="J66:M66"/>
    <mergeCell ref="O66:R66"/>
    <mergeCell ref="T66:W66"/>
    <mergeCell ref="Y66:AB66"/>
    <mergeCell ref="BC63:BG63"/>
    <mergeCell ref="A64:G64"/>
    <mergeCell ref="M64:AM64"/>
    <mergeCell ref="AN64:AR64"/>
    <mergeCell ref="E65:H65"/>
    <mergeCell ref="J65:M65"/>
    <mergeCell ref="O65:R65"/>
    <mergeCell ref="T65:W65"/>
    <mergeCell ref="Y65:AB65"/>
    <mergeCell ref="AD65:AG65"/>
    <mergeCell ref="Y63:AC63"/>
    <mergeCell ref="AD63:AH63"/>
    <mergeCell ref="AI63:AM63"/>
    <mergeCell ref="AN63:AR63"/>
    <mergeCell ref="AS63:AW63"/>
    <mergeCell ref="AX63:BB63"/>
    <mergeCell ref="BI58:BK58"/>
    <mergeCell ref="BI59:BK59"/>
    <mergeCell ref="BI60:BK60"/>
    <mergeCell ref="BI61:BK61"/>
    <mergeCell ref="BI62:BK62"/>
    <mergeCell ref="A63:D63"/>
    <mergeCell ref="E63:I63"/>
    <mergeCell ref="J63:N63"/>
    <mergeCell ref="O63:S63"/>
    <mergeCell ref="T63:X63"/>
    <mergeCell ref="BI52:BK52"/>
    <mergeCell ref="BI53:BK53"/>
    <mergeCell ref="BI54:BK54"/>
    <mergeCell ref="BI55:BK55"/>
    <mergeCell ref="BI56:BK56"/>
    <mergeCell ref="BI57:BK57"/>
    <mergeCell ref="BI46:BK46"/>
    <mergeCell ref="BI47:BK47"/>
    <mergeCell ref="BI48:BK48"/>
    <mergeCell ref="BI49:BK49"/>
    <mergeCell ref="BI50:BK50"/>
    <mergeCell ref="BI51:BK51"/>
    <mergeCell ref="BI40:BK40"/>
    <mergeCell ref="BI41:BK41"/>
    <mergeCell ref="BI42:BK42"/>
    <mergeCell ref="BI43:BK43"/>
    <mergeCell ref="BI44:BK44"/>
    <mergeCell ref="BI45:BK45"/>
    <mergeCell ref="BI34:BK34"/>
    <mergeCell ref="BI35:BK35"/>
    <mergeCell ref="BI36:BK36"/>
    <mergeCell ref="BI37:BK37"/>
    <mergeCell ref="BI38:BK38"/>
    <mergeCell ref="BI39:BK39"/>
    <mergeCell ref="BI28:BK28"/>
    <mergeCell ref="BI29:BK29"/>
    <mergeCell ref="BI30:BK30"/>
    <mergeCell ref="BI31:BK31"/>
    <mergeCell ref="BI32:BK32"/>
    <mergeCell ref="BI33:BK33"/>
    <mergeCell ref="BI22:BK22"/>
    <mergeCell ref="BI23:BK23"/>
    <mergeCell ref="BI24:BK24"/>
    <mergeCell ref="BI25:BK25"/>
    <mergeCell ref="BI26:BK26"/>
    <mergeCell ref="BI27:BK27"/>
    <mergeCell ref="BI16:BK16"/>
    <mergeCell ref="BI17:BK17"/>
    <mergeCell ref="BI18:BK18"/>
    <mergeCell ref="BI19:BK19"/>
    <mergeCell ref="BI20:BK20"/>
    <mergeCell ref="BI21:BK21"/>
    <mergeCell ref="BX9:BX10"/>
    <mergeCell ref="BI11:BK11"/>
    <mergeCell ref="BI12:BK12"/>
    <mergeCell ref="BI13:BK13"/>
    <mergeCell ref="BI14:BK14"/>
    <mergeCell ref="BI15:BK15"/>
    <mergeCell ref="BR9:BR10"/>
    <mergeCell ref="BS9:BS10"/>
    <mergeCell ref="BT9:BT10"/>
    <mergeCell ref="BU9:BU10"/>
    <mergeCell ref="BV9:BV10"/>
    <mergeCell ref="BW9:BW10"/>
    <mergeCell ref="BG9:BG10"/>
    <mergeCell ref="BL9:BL10"/>
    <mergeCell ref="BN9:BN10"/>
    <mergeCell ref="BO9:BO10"/>
    <mergeCell ref="BP9:BP10"/>
    <mergeCell ref="BQ9:BQ10"/>
    <mergeCell ref="AZ9:AZ10"/>
    <mergeCell ref="BA9:BA10"/>
    <mergeCell ref="BB9:BB10"/>
    <mergeCell ref="BC9:BD9"/>
    <mergeCell ref="BE9:BE10"/>
    <mergeCell ref="BF9:BF10"/>
    <mergeCell ref="AR9:AR10"/>
    <mergeCell ref="AS9:AT9"/>
    <mergeCell ref="AU9:AU10"/>
    <mergeCell ref="AV9:AV10"/>
    <mergeCell ref="AW9:AW10"/>
    <mergeCell ref="AX9:AY9"/>
    <mergeCell ref="AK9:AK10"/>
    <mergeCell ref="AL9:AL10"/>
    <mergeCell ref="AM9:AM10"/>
    <mergeCell ref="AN9:AO9"/>
    <mergeCell ref="AP9:AP10"/>
    <mergeCell ref="AQ9:AQ10"/>
    <mergeCell ref="AC9:AC10"/>
    <mergeCell ref="AD9:AE9"/>
    <mergeCell ref="AF9:AF10"/>
    <mergeCell ref="AG9:AG10"/>
    <mergeCell ref="AH9:AH10"/>
    <mergeCell ref="AI9:AJ9"/>
    <mergeCell ref="V9:V10"/>
    <mergeCell ref="W9:W10"/>
    <mergeCell ref="X9:X10"/>
    <mergeCell ref="Y9:Z9"/>
    <mergeCell ref="AA9:AA10"/>
    <mergeCell ref="AB9:AB10"/>
    <mergeCell ref="N9:N10"/>
    <mergeCell ref="O9:P9"/>
    <mergeCell ref="Q9:Q10"/>
    <mergeCell ref="R9:R10"/>
    <mergeCell ref="S9:S10"/>
    <mergeCell ref="T9:U9"/>
    <mergeCell ref="BC8:BG8"/>
    <mergeCell ref="BH8:BH10"/>
    <mergeCell ref="BI8:BK10"/>
    <mergeCell ref="BM8:BM10"/>
    <mergeCell ref="A9:A10"/>
    <mergeCell ref="B9:B10"/>
    <mergeCell ref="C9:C10"/>
    <mergeCell ref="E9:F9"/>
    <mergeCell ref="G9:G10"/>
    <mergeCell ref="H9:H10"/>
    <mergeCell ref="Y8:AC8"/>
    <mergeCell ref="AD8:AH8"/>
    <mergeCell ref="AI8:AM8"/>
    <mergeCell ref="AN8:AR8"/>
    <mergeCell ref="AS8:AW8"/>
    <mergeCell ref="AX8:BB8"/>
    <mergeCell ref="A8:C8"/>
    <mergeCell ref="D8:D10"/>
    <mergeCell ref="E8:I8"/>
    <mergeCell ref="J8:N8"/>
    <mergeCell ref="O8:S8"/>
    <mergeCell ref="T8:X8"/>
    <mergeCell ref="I9:I10"/>
    <mergeCell ref="J9:K9"/>
    <mergeCell ref="L9:L10"/>
    <mergeCell ref="M9:M10"/>
    <mergeCell ref="A2:B2"/>
    <mergeCell ref="E2:AZ2"/>
    <mergeCell ref="E3:AZ3"/>
    <mergeCell ref="E4:AZ4"/>
    <mergeCell ref="E5:AZ5"/>
    <mergeCell ref="E6:AZ6"/>
  </mergeCells>
  <conditionalFormatting sqref="BN11:BX62 G11:BG62">
    <cfRule type="cellIs" dxfId="4" priority="1" stopIfTrue="1" operator="equal">
      <formula>"F"</formula>
    </cfRule>
    <cfRule type="cellIs" dxfId="3" priority="2" stopIfTrue="1" operator="greaterThanOrEqual">
      <formula>9.4</formula>
    </cfRule>
    <cfRule type="cellIs" dxfId="2" priority="3" stopIfTrue="1" operator="lessThan">
      <formula>9.4</formula>
    </cfRule>
  </conditionalFormatting>
  <conditionalFormatting sqref="BI11:BI62">
    <cfRule type="cellIs" dxfId="1" priority="4" operator="equal">
      <formula>"NÃO TRANSITA"</formula>
    </cfRule>
    <cfRule type="cellIs" dxfId="0" priority="5" operator="equal">
      <formula>"TRANSITA"</formula>
    </cfRule>
  </conditionalFormatting>
  <dataValidations count="1">
    <dataValidation type="decimal" allowBlank="1" showInputMessage="1" showErrorMessage="1" prompt="Nota Inválida - A nota do aluno só pode ser de 0 - 20" sqref="G11:BG62">
      <formula1>0</formula1>
      <formula2>20</formula2>
    </dataValidation>
  </dataValidations>
  <printOptions horizontalCentered="1"/>
  <pageMargins left="0.19685039370078741" right="0.15748031496062992" top="0.11811023622047245" bottom="0.11811023622047245" header="0" footer="0"/>
  <pageSetup paperSize="8" scale="52" fitToHeight="0" orientation="landscape" r:id="rId1"/>
  <headerFooter>
    <oddHeader>&amp;C REPÚBLICA DE ANGOLA -----*****----- MINISTÉRIO DA EDUCAÇÃO INSTITUTO POLITÉCNICO INDUSTRIAL DE LUANDA  SUBDIRECÇÃO PEDAGÓGICA PAUTAS DE AVALIAÇÃO DO I TRIMESTRE 23/24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F1007"/>
  <sheetViews>
    <sheetView tabSelected="1" zoomScale="85" zoomScaleNormal="85" workbookViewId="0">
      <selection activeCell="S14" sqref="S14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60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812" priority="18" stopIfTrue="1" operator="greaterThanOrEqual">
      <formula>9.5</formula>
    </cfRule>
    <cfRule type="cellIs" dxfId="811" priority="19" stopIfTrue="1" operator="lessThan">
      <formula>9.5</formula>
    </cfRule>
  </conditionalFormatting>
  <conditionalFormatting sqref="S14:S65">
    <cfRule type="cellIs" dxfId="810" priority="20" stopIfTrue="1" operator="greaterThanOrEqual">
      <formula>9.5</formula>
    </cfRule>
  </conditionalFormatting>
  <conditionalFormatting sqref="R53:S65 S14:S52">
    <cfRule type="cellIs" dxfId="809" priority="21" stopIfTrue="1" operator="greaterThanOrEqual">
      <formula>9.5</formula>
    </cfRule>
  </conditionalFormatting>
  <conditionalFormatting sqref="R53:R65">
    <cfRule type="cellIs" dxfId="808" priority="22" stopIfTrue="1" operator="lessThan">
      <formula>9.4</formula>
    </cfRule>
    <cfRule type="cellIs" dxfId="807" priority="23" stopIfTrue="1" operator="greaterThanOrEqual">
      <formula>9.5</formula>
    </cfRule>
    <cfRule type="cellIs" dxfId="806" priority="24" stopIfTrue="1" operator="lessThanOrEqual">
      <formula>9</formula>
    </cfRule>
    <cfRule type="cellIs" dxfId="805" priority="25" stopIfTrue="1" operator="greaterThanOrEqual">
      <formula>10</formula>
    </cfRule>
    <cfRule type="cellIs" dxfId="804" priority="26" stopIfTrue="1" operator="lessThanOrEqual">
      <formula>9.4</formula>
    </cfRule>
    <cfRule type="cellIs" dxfId="803" priority="27" stopIfTrue="1" operator="greaterThanOrEqual">
      <formula>9.5</formula>
    </cfRule>
    <cfRule type="cellIs" dxfId="802" priority="28" stopIfTrue="1" operator="lessThanOrEqual">
      <formula>9</formula>
    </cfRule>
    <cfRule type="cellIs" dxfId="801" priority="29" stopIfTrue="1" operator="greaterThanOrEqual">
      <formula>9.5</formula>
    </cfRule>
  </conditionalFormatting>
  <conditionalFormatting sqref="S14:S65">
    <cfRule type="cellIs" dxfId="800" priority="30" stopIfTrue="1" operator="lessThan">
      <formula>9.4</formula>
    </cfRule>
    <cfRule type="cellIs" dxfId="799" priority="31" stopIfTrue="1" operator="lessThanOrEqual">
      <formula>9</formula>
    </cfRule>
  </conditionalFormatting>
  <conditionalFormatting sqref="S14:S65">
    <cfRule type="cellIs" dxfId="798" priority="32" stopIfTrue="1" operator="lessThanOrEqual">
      <formula>9</formula>
    </cfRule>
    <cfRule type="cellIs" dxfId="797" priority="33" stopIfTrue="1" operator="greaterThanOrEqual">
      <formula>10</formula>
    </cfRule>
    <cfRule type="cellIs" dxfId="796" priority="34" stopIfTrue="1" operator="lessThanOrEqual">
      <formula>9.4</formula>
    </cfRule>
    <cfRule type="cellIs" dxfId="795" priority="35" stopIfTrue="1" operator="greaterThanOrEqual">
      <formula>9.5</formula>
    </cfRule>
  </conditionalFormatting>
  <conditionalFormatting sqref="S14:S65">
    <cfRule type="cellIs" dxfId="794" priority="36" stopIfTrue="1" operator="lessThan">
      <formula>9.4</formula>
    </cfRule>
    <cfRule type="cellIs" dxfId="793" priority="37" stopIfTrue="1" operator="greaterThanOrEqual">
      <formula>9.5</formula>
    </cfRule>
    <cfRule type="cellIs" dxfId="792" priority="38" stopIfTrue="1" operator="lessThanOrEqual">
      <formula>9</formula>
    </cfRule>
    <cfRule type="cellIs" dxfId="791" priority="39" stopIfTrue="1" operator="greaterThanOrEqual">
      <formula>10</formula>
    </cfRule>
    <cfRule type="cellIs" dxfId="790" priority="40" stopIfTrue="1" operator="lessThanOrEqual">
      <formula>9.4</formula>
    </cfRule>
    <cfRule type="cellIs" dxfId="789" priority="41" stopIfTrue="1" operator="greaterThanOrEqual">
      <formula>9.5</formula>
    </cfRule>
    <cfRule type="cellIs" dxfId="788" priority="42" stopIfTrue="1" operator="greaterThanOrEqual">
      <formula>9.5</formula>
    </cfRule>
    <cfRule type="cellIs" dxfId="787" priority="43" stopIfTrue="1" operator="lessThanOrEqual">
      <formula>9.4</formula>
    </cfRule>
    <cfRule type="cellIs" dxfId="786" priority="44" stopIfTrue="1" operator="greaterThanOrEqual">
      <formula>9.5</formula>
    </cfRule>
    <cfRule type="cellIs" dxfId="785" priority="45" stopIfTrue="1" operator="greaterThanOrEqual">
      <formula>9.5</formula>
    </cfRule>
  </conditionalFormatting>
  <conditionalFormatting sqref="S14:S65">
    <cfRule type="cellIs" dxfId="784" priority="46" stopIfTrue="1" operator="greaterThanOrEqual">
      <formula>9.5</formula>
    </cfRule>
    <cfRule type="cellIs" dxfId="783" priority="47" stopIfTrue="1" operator="lessThan">
      <formula>9.4</formula>
    </cfRule>
  </conditionalFormatting>
  <conditionalFormatting sqref="V53:V65">
    <cfRule type="cellIs" dxfId="782" priority="48" stopIfTrue="1" operator="greaterThanOrEqual">
      <formula>9.5</formula>
    </cfRule>
    <cfRule type="cellIs" dxfId="781" priority="49" stopIfTrue="1" operator="lessThanOrEqual">
      <formula>9</formula>
    </cfRule>
    <cfRule type="cellIs" dxfId="780" priority="50" stopIfTrue="1" operator="greaterThanOrEqual">
      <formula>10</formula>
    </cfRule>
    <cfRule type="cellIs" dxfId="779" priority="51" stopIfTrue="1" operator="lessThanOrEqual">
      <formula>9.4</formula>
    </cfRule>
    <cfRule type="cellIs" dxfId="778" priority="52" stopIfTrue="1" operator="greaterThanOrEqual">
      <formula>9.5</formula>
    </cfRule>
    <cfRule type="cellIs" dxfId="777" priority="53" stopIfTrue="1" operator="lessThanOrEqual">
      <formula>9</formula>
    </cfRule>
  </conditionalFormatting>
  <conditionalFormatting sqref="V53:W65 W14:W52">
    <cfRule type="cellIs" dxfId="776" priority="54" stopIfTrue="1" operator="greaterThanOrEqual">
      <formula>9.5</formula>
    </cfRule>
  </conditionalFormatting>
  <conditionalFormatting sqref="V53:W65 W14:W52">
    <cfRule type="cellIs" dxfId="775" priority="55" stopIfTrue="1" operator="lessThan">
      <formula>9.4</formula>
    </cfRule>
    <cfRule type="cellIs" dxfId="774" priority="56" stopIfTrue="1" operator="greaterThanOrEqual">
      <formula>9.5</formula>
    </cfRule>
  </conditionalFormatting>
  <conditionalFormatting sqref="W14:W65">
    <cfRule type="cellIs" dxfId="773" priority="58" stopIfTrue="1" operator="greaterThanOrEqual">
      <formula>9.5</formula>
    </cfRule>
  </conditionalFormatting>
  <conditionalFormatting sqref="W14:W65">
    <cfRule type="cellIs" dxfId="772" priority="59" stopIfTrue="1" operator="lessThanOrEqual">
      <formula>9</formula>
    </cfRule>
    <cfRule type="cellIs" dxfId="771" priority="60" stopIfTrue="1" operator="greaterThanOrEqual">
      <formula>10</formula>
    </cfRule>
    <cfRule type="cellIs" dxfId="770" priority="61" stopIfTrue="1" operator="lessThanOrEqual">
      <formula>9.4</formula>
    </cfRule>
    <cfRule type="cellIs" dxfId="769" priority="62" stopIfTrue="1" operator="greaterThanOrEqual">
      <formula>9.5</formula>
    </cfRule>
    <cfRule type="cellIs" dxfId="768" priority="63" stopIfTrue="1" operator="lessThan">
      <formula>9.4</formula>
    </cfRule>
    <cfRule type="cellIs" dxfId="767" priority="64" stopIfTrue="1" operator="greaterThanOrEqual">
      <formula>9.5</formula>
    </cfRule>
    <cfRule type="cellIs" dxfId="766" priority="65" stopIfTrue="1" operator="lessThanOrEqual">
      <formula>9.4</formula>
    </cfRule>
    <cfRule type="cellIs" dxfId="765" priority="66" stopIfTrue="1" operator="greaterThanOrEqual">
      <formula>9.5</formula>
    </cfRule>
    <cfRule type="cellIs" dxfId="764" priority="67" stopIfTrue="1" operator="lessThan">
      <formula>9.4</formula>
    </cfRule>
    <cfRule type="cellIs" dxfId="763" priority="68" stopIfTrue="1" operator="greaterThanOrEqual">
      <formula>9.5</formula>
    </cfRule>
    <cfRule type="cellIs" dxfId="762" priority="69" stopIfTrue="1" operator="lessThanOrEqual">
      <formula>9</formula>
    </cfRule>
    <cfRule type="cellIs" dxfId="761" priority="70" stopIfTrue="1" operator="greaterThanOrEqual">
      <formula>10</formula>
    </cfRule>
    <cfRule type="cellIs" dxfId="760" priority="71" stopIfTrue="1" operator="lessThanOrEqual">
      <formula>9.4</formula>
    </cfRule>
    <cfRule type="cellIs" dxfId="759" priority="72" stopIfTrue="1" operator="greaterThanOrEqual">
      <formula>9.5</formula>
    </cfRule>
    <cfRule type="cellIs" dxfId="758" priority="73" stopIfTrue="1" operator="lessThanOrEqual">
      <formula>9</formula>
    </cfRule>
  </conditionalFormatting>
  <conditionalFormatting sqref="W14:W65">
    <cfRule type="cellIs" dxfId="757" priority="57" stopIfTrue="1" operator="greaterThanOrEqual">
      <formula>9.5</formula>
    </cfRule>
  </conditionalFormatting>
  <conditionalFormatting sqref="V4">
    <cfRule type="cellIs" dxfId="756" priority="11" stopIfTrue="1" operator="lessThanOrEqual">
      <formula>9</formula>
    </cfRule>
  </conditionalFormatting>
  <conditionalFormatting sqref="V4">
    <cfRule type="cellIs" dxfId="755" priority="12" stopIfTrue="1" operator="greaterThanOrEqual">
      <formula>9.5</formula>
    </cfRule>
  </conditionalFormatting>
  <conditionalFormatting sqref="V4">
    <cfRule type="cellIs" dxfId="754" priority="13" stopIfTrue="1" operator="greaterThanOrEqual">
      <formula>10</formula>
    </cfRule>
  </conditionalFormatting>
  <conditionalFormatting sqref="V4">
    <cfRule type="cellIs" dxfId="753" priority="14" stopIfTrue="1" operator="lessThanOrEqual">
      <formula>9</formula>
    </cfRule>
  </conditionalFormatting>
  <conditionalFormatting sqref="V4">
    <cfRule type="cellIs" dxfId="752" priority="15" stopIfTrue="1" operator="lessThan">
      <formula>9.4</formula>
    </cfRule>
    <cfRule type="cellIs" dxfId="751" priority="16" stopIfTrue="1" operator="lessThanOrEqual">
      <formula>9.4</formula>
    </cfRule>
  </conditionalFormatting>
  <conditionalFormatting sqref="V4">
    <cfRule type="cellIs" dxfId="750" priority="17" stopIfTrue="1" operator="greaterThanOrEqual">
      <formula>9.5</formula>
    </cfRule>
  </conditionalFormatting>
  <conditionalFormatting sqref="T14:T65">
    <cfRule type="cellIs" dxfId="749" priority="9" stopIfTrue="1" operator="greaterThanOrEqual">
      <formula>9.5</formula>
    </cfRule>
    <cfRule type="cellIs" dxfId="748" priority="10" stopIfTrue="1" operator="lessThan">
      <formula>9.5</formula>
    </cfRule>
  </conditionalFormatting>
  <conditionalFormatting sqref="X14:X65">
    <cfRule type="cellIs" dxfId="747" priority="7" stopIfTrue="1" operator="greaterThanOrEqual">
      <formula>9.5</formula>
    </cfRule>
    <cfRule type="cellIs" dxfId="746" priority="8" stopIfTrue="1" operator="lessThan">
      <formula>9.5</formula>
    </cfRule>
  </conditionalFormatting>
  <conditionalFormatting sqref="Y14:Y65">
    <cfRule type="cellIs" dxfId="745" priority="5" stopIfTrue="1" operator="greaterThanOrEqual">
      <formula>9.5</formula>
    </cfRule>
    <cfRule type="cellIs" dxfId="744" priority="6" stopIfTrue="1" operator="lessThan">
      <formula>9.5</formula>
    </cfRule>
  </conditionalFormatting>
  <conditionalFormatting sqref="R14:R52">
    <cfRule type="cellIs" dxfId="743" priority="3" stopIfTrue="1" operator="greaterThanOrEqual">
      <formula>9.5</formula>
    </cfRule>
    <cfRule type="cellIs" dxfId="742" priority="4" stopIfTrue="1" operator="lessThan">
      <formula>9.5</formula>
    </cfRule>
  </conditionalFormatting>
  <conditionalFormatting sqref="V14:V52">
    <cfRule type="cellIs" dxfId="741" priority="1" stopIfTrue="1" operator="greaterThanOrEqual">
      <formula>9.5</formula>
    </cfRule>
    <cfRule type="cellIs" dxfId="740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/>
  <dimension ref="A1:AF1007"/>
  <sheetViews>
    <sheetView topLeftCell="A34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70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739" priority="18" stopIfTrue="1" operator="greaterThanOrEqual">
      <formula>9.5</formula>
    </cfRule>
    <cfRule type="cellIs" dxfId="738" priority="19" stopIfTrue="1" operator="lessThan">
      <formula>9.5</formula>
    </cfRule>
  </conditionalFormatting>
  <conditionalFormatting sqref="S14:S65">
    <cfRule type="cellIs" dxfId="737" priority="20" stopIfTrue="1" operator="greaterThanOrEqual">
      <formula>9.5</formula>
    </cfRule>
  </conditionalFormatting>
  <conditionalFormatting sqref="R53:S65 S14:S52">
    <cfRule type="cellIs" dxfId="736" priority="21" stopIfTrue="1" operator="greaterThanOrEqual">
      <formula>9.5</formula>
    </cfRule>
  </conditionalFormatting>
  <conditionalFormatting sqref="R53:R65">
    <cfRule type="cellIs" dxfId="735" priority="22" stopIfTrue="1" operator="lessThan">
      <formula>9.4</formula>
    </cfRule>
    <cfRule type="cellIs" dxfId="734" priority="23" stopIfTrue="1" operator="greaterThanOrEqual">
      <formula>9.5</formula>
    </cfRule>
    <cfRule type="cellIs" dxfId="733" priority="24" stopIfTrue="1" operator="lessThanOrEqual">
      <formula>9</formula>
    </cfRule>
    <cfRule type="cellIs" dxfId="732" priority="25" stopIfTrue="1" operator="greaterThanOrEqual">
      <formula>10</formula>
    </cfRule>
    <cfRule type="cellIs" dxfId="731" priority="26" stopIfTrue="1" operator="lessThanOrEqual">
      <formula>9.4</formula>
    </cfRule>
    <cfRule type="cellIs" dxfId="730" priority="27" stopIfTrue="1" operator="greaterThanOrEqual">
      <formula>9.5</formula>
    </cfRule>
    <cfRule type="cellIs" dxfId="729" priority="28" stopIfTrue="1" operator="lessThanOrEqual">
      <formula>9</formula>
    </cfRule>
    <cfRule type="cellIs" dxfId="728" priority="29" stopIfTrue="1" operator="greaterThanOrEqual">
      <formula>9.5</formula>
    </cfRule>
  </conditionalFormatting>
  <conditionalFormatting sqref="S14:S65">
    <cfRule type="cellIs" dxfId="727" priority="30" stopIfTrue="1" operator="lessThan">
      <formula>9.4</formula>
    </cfRule>
    <cfRule type="cellIs" dxfId="726" priority="31" stopIfTrue="1" operator="lessThanOrEqual">
      <formula>9</formula>
    </cfRule>
  </conditionalFormatting>
  <conditionalFormatting sqref="S14:S65">
    <cfRule type="cellIs" dxfId="725" priority="32" stopIfTrue="1" operator="lessThanOrEqual">
      <formula>9</formula>
    </cfRule>
    <cfRule type="cellIs" dxfId="724" priority="33" stopIfTrue="1" operator="greaterThanOrEqual">
      <formula>10</formula>
    </cfRule>
    <cfRule type="cellIs" dxfId="723" priority="34" stopIfTrue="1" operator="lessThanOrEqual">
      <formula>9.4</formula>
    </cfRule>
    <cfRule type="cellIs" dxfId="722" priority="35" stopIfTrue="1" operator="greaterThanOrEqual">
      <formula>9.5</formula>
    </cfRule>
  </conditionalFormatting>
  <conditionalFormatting sqref="S14:S65">
    <cfRule type="cellIs" dxfId="721" priority="36" stopIfTrue="1" operator="lessThan">
      <formula>9.4</formula>
    </cfRule>
    <cfRule type="cellIs" dxfId="720" priority="37" stopIfTrue="1" operator="greaterThanOrEqual">
      <formula>9.5</formula>
    </cfRule>
    <cfRule type="cellIs" dxfId="719" priority="38" stopIfTrue="1" operator="lessThanOrEqual">
      <formula>9</formula>
    </cfRule>
    <cfRule type="cellIs" dxfId="718" priority="39" stopIfTrue="1" operator="greaterThanOrEqual">
      <formula>10</formula>
    </cfRule>
    <cfRule type="cellIs" dxfId="717" priority="40" stopIfTrue="1" operator="lessThanOrEqual">
      <formula>9.4</formula>
    </cfRule>
    <cfRule type="cellIs" dxfId="716" priority="41" stopIfTrue="1" operator="greaterThanOrEqual">
      <formula>9.5</formula>
    </cfRule>
    <cfRule type="cellIs" dxfId="715" priority="42" stopIfTrue="1" operator="greaterThanOrEqual">
      <formula>9.5</formula>
    </cfRule>
    <cfRule type="cellIs" dxfId="714" priority="43" stopIfTrue="1" operator="lessThanOrEqual">
      <formula>9.4</formula>
    </cfRule>
    <cfRule type="cellIs" dxfId="713" priority="44" stopIfTrue="1" operator="greaterThanOrEqual">
      <formula>9.5</formula>
    </cfRule>
    <cfRule type="cellIs" dxfId="712" priority="45" stopIfTrue="1" operator="greaterThanOrEqual">
      <formula>9.5</formula>
    </cfRule>
  </conditionalFormatting>
  <conditionalFormatting sqref="S14:S65">
    <cfRule type="cellIs" dxfId="711" priority="46" stopIfTrue="1" operator="greaterThanOrEqual">
      <formula>9.5</formula>
    </cfRule>
    <cfRule type="cellIs" dxfId="710" priority="47" stopIfTrue="1" operator="lessThan">
      <formula>9.4</formula>
    </cfRule>
  </conditionalFormatting>
  <conditionalFormatting sqref="V53:V65">
    <cfRule type="cellIs" dxfId="709" priority="48" stopIfTrue="1" operator="greaterThanOrEqual">
      <formula>9.5</formula>
    </cfRule>
    <cfRule type="cellIs" dxfId="708" priority="49" stopIfTrue="1" operator="lessThanOrEqual">
      <formula>9</formula>
    </cfRule>
    <cfRule type="cellIs" dxfId="707" priority="50" stopIfTrue="1" operator="greaterThanOrEqual">
      <formula>10</formula>
    </cfRule>
    <cfRule type="cellIs" dxfId="706" priority="51" stopIfTrue="1" operator="lessThanOrEqual">
      <formula>9.4</formula>
    </cfRule>
    <cfRule type="cellIs" dxfId="705" priority="52" stopIfTrue="1" operator="greaterThanOrEqual">
      <formula>9.5</formula>
    </cfRule>
    <cfRule type="cellIs" dxfId="704" priority="53" stopIfTrue="1" operator="lessThanOrEqual">
      <formula>9</formula>
    </cfRule>
  </conditionalFormatting>
  <conditionalFormatting sqref="V53:W65 W14:W52">
    <cfRule type="cellIs" dxfId="703" priority="54" stopIfTrue="1" operator="greaterThanOrEqual">
      <formula>9.5</formula>
    </cfRule>
  </conditionalFormatting>
  <conditionalFormatting sqref="V53:W65 W14:W52">
    <cfRule type="cellIs" dxfId="702" priority="55" stopIfTrue="1" operator="lessThan">
      <formula>9.4</formula>
    </cfRule>
    <cfRule type="cellIs" dxfId="701" priority="56" stopIfTrue="1" operator="greaterThanOrEqual">
      <formula>9.5</formula>
    </cfRule>
  </conditionalFormatting>
  <conditionalFormatting sqref="W14:W65">
    <cfRule type="cellIs" dxfId="700" priority="58" stopIfTrue="1" operator="greaterThanOrEqual">
      <formula>9.5</formula>
    </cfRule>
  </conditionalFormatting>
  <conditionalFormatting sqref="W14:W65">
    <cfRule type="cellIs" dxfId="699" priority="59" stopIfTrue="1" operator="lessThanOrEqual">
      <formula>9</formula>
    </cfRule>
    <cfRule type="cellIs" dxfId="698" priority="60" stopIfTrue="1" operator="greaterThanOrEqual">
      <formula>10</formula>
    </cfRule>
    <cfRule type="cellIs" dxfId="697" priority="61" stopIfTrue="1" operator="lessThanOrEqual">
      <formula>9.4</formula>
    </cfRule>
    <cfRule type="cellIs" dxfId="696" priority="62" stopIfTrue="1" operator="greaterThanOrEqual">
      <formula>9.5</formula>
    </cfRule>
    <cfRule type="cellIs" dxfId="695" priority="63" stopIfTrue="1" operator="lessThan">
      <formula>9.4</formula>
    </cfRule>
    <cfRule type="cellIs" dxfId="694" priority="64" stopIfTrue="1" operator="greaterThanOrEqual">
      <formula>9.5</formula>
    </cfRule>
    <cfRule type="cellIs" dxfId="693" priority="65" stopIfTrue="1" operator="lessThanOrEqual">
      <formula>9.4</formula>
    </cfRule>
    <cfRule type="cellIs" dxfId="692" priority="66" stopIfTrue="1" operator="greaterThanOrEqual">
      <formula>9.5</formula>
    </cfRule>
    <cfRule type="cellIs" dxfId="691" priority="67" stopIfTrue="1" operator="lessThan">
      <formula>9.4</formula>
    </cfRule>
    <cfRule type="cellIs" dxfId="690" priority="68" stopIfTrue="1" operator="greaterThanOrEqual">
      <formula>9.5</formula>
    </cfRule>
    <cfRule type="cellIs" dxfId="689" priority="69" stopIfTrue="1" operator="lessThanOrEqual">
      <formula>9</formula>
    </cfRule>
    <cfRule type="cellIs" dxfId="688" priority="70" stopIfTrue="1" operator="greaterThanOrEqual">
      <formula>10</formula>
    </cfRule>
    <cfRule type="cellIs" dxfId="687" priority="71" stopIfTrue="1" operator="lessThanOrEqual">
      <formula>9.4</formula>
    </cfRule>
    <cfRule type="cellIs" dxfId="686" priority="72" stopIfTrue="1" operator="greaterThanOrEqual">
      <formula>9.5</formula>
    </cfRule>
    <cfRule type="cellIs" dxfId="685" priority="73" stopIfTrue="1" operator="lessThanOrEqual">
      <formula>9</formula>
    </cfRule>
  </conditionalFormatting>
  <conditionalFormatting sqref="W14:W65">
    <cfRule type="cellIs" dxfId="684" priority="57" stopIfTrue="1" operator="greaterThanOrEqual">
      <formula>9.5</formula>
    </cfRule>
  </conditionalFormatting>
  <conditionalFormatting sqref="V4">
    <cfRule type="cellIs" dxfId="683" priority="11" stopIfTrue="1" operator="lessThanOrEqual">
      <formula>9</formula>
    </cfRule>
  </conditionalFormatting>
  <conditionalFormatting sqref="V4">
    <cfRule type="cellIs" dxfId="682" priority="12" stopIfTrue="1" operator="greaterThanOrEqual">
      <formula>9.5</formula>
    </cfRule>
  </conditionalFormatting>
  <conditionalFormatting sqref="V4">
    <cfRule type="cellIs" dxfId="681" priority="13" stopIfTrue="1" operator="greaterThanOrEqual">
      <formula>10</formula>
    </cfRule>
  </conditionalFormatting>
  <conditionalFormatting sqref="V4">
    <cfRule type="cellIs" dxfId="680" priority="14" stopIfTrue="1" operator="lessThanOrEqual">
      <formula>9</formula>
    </cfRule>
  </conditionalFormatting>
  <conditionalFormatting sqref="V4">
    <cfRule type="cellIs" dxfId="679" priority="15" stopIfTrue="1" operator="lessThan">
      <formula>9.4</formula>
    </cfRule>
    <cfRule type="cellIs" dxfId="678" priority="16" stopIfTrue="1" operator="lessThanOrEqual">
      <formula>9.4</formula>
    </cfRule>
  </conditionalFormatting>
  <conditionalFormatting sqref="V4">
    <cfRule type="cellIs" dxfId="677" priority="17" stopIfTrue="1" operator="greaterThanOrEqual">
      <formula>9.5</formula>
    </cfRule>
  </conditionalFormatting>
  <conditionalFormatting sqref="T14:T65">
    <cfRule type="cellIs" dxfId="676" priority="9" stopIfTrue="1" operator="greaterThanOrEqual">
      <formula>9.5</formula>
    </cfRule>
    <cfRule type="cellIs" dxfId="675" priority="10" stopIfTrue="1" operator="lessThan">
      <formula>9.5</formula>
    </cfRule>
  </conditionalFormatting>
  <conditionalFormatting sqref="X14:X65">
    <cfRule type="cellIs" dxfId="674" priority="7" stopIfTrue="1" operator="greaterThanOrEqual">
      <formula>9.5</formula>
    </cfRule>
    <cfRule type="cellIs" dxfId="673" priority="8" stopIfTrue="1" operator="lessThan">
      <formula>9.5</formula>
    </cfRule>
  </conditionalFormatting>
  <conditionalFormatting sqref="Y14:Y65">
    <cfRule type="cellIs" dxfId="672" priority="5" stopIfTrue="1" operator="greaterThanOrEqual">
      <formula>9.5</formula>
    </cfRule>
    <cfRule type="cellIs" dxfId="671" priority="6" stopIfTrue="1" operator="lessThan">
      <formula>9.5</formula>
    </cfRule>
  </conditionalFormatting>
  <conditionalFormatting sqref="R14:R52">
    <cfRule type="cellIs" dxfId="670" priority="3" stopIfTrue="1" operator="greaterThanOrEqual">
      <formula>9.5</formula>
    </cfRule>
    <cfRule type="cellIs" dxfId="669" priority="4" stopIfTrue="1" operator="lessThan">
      <formula>9.5</formula>
    </cfRule>
  </conditionalFormatting>
  <conditionalFormatting sqref="V14:V52">
    <cfRule type="cellIs" dxfId="668" priority="1" stopIfTrue="1" operator="greaterThanOrEqual">
      <formula>9.5</formula>
    </cfRule>
    <cfRule type="cellIs" dxfId="667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/>
  <dimension ref="A1:AF1007"/>
  <sheetViews>
    <sheetView topLeftCell="A38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88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666" priority="18" stopIfTrue="1" operator="greaterThanOrEqual">
      <formula>9.5</formula>
    </cfRule>
    <cfRule type="cellIs" dxfId="665" priority="19" stopIfTrue="1" operator="lessThan">
      <formula>9.5</formula>
    </cfRule>
  </conditionalFormatting>
  <conditionalFormatting sqref="S14:S65">
    <cfRule type="cellIs" dxfId="664" priority="20" stopIfTrue="1" operator="greaterThanOrEqual">
      <formula>9.5</formula>
    </cfRule>
  </conditionalFormatting>
  <conditionalFormatting sqref="R53:S65 S14:S52">
    <cfRule type="cellIs" dxfId="663" priority="21" stopIfTrue="1" operator="greaterThanOrEqual">
      <formula>9.5</formula>
    </cfRule>
  </conditionalFormatting>
  <conditionalFormatting sqref="R53:R65">
    <cfRule type="cellIs" dxfId="662" priority="22" stopIfTrue="1" operator="lessThan">
      <formula>9.4</formula>
    </cfRule>
    <cfRule type="cellIs" dxfId="661" priority="23" stopIfTrue="1" operator="greaterThanOrEqual">
      <formula>9.5</formula>
    </cfRule>
    <cfRule type="cellIs" dxfId="660" priority="24" stopIfTrue="1" operator="lessThanOrEqual">
      <formula>9</formula>
    </cfRule>
    <cfRule type="cellIs" dxfId="659" priority="25" stopIfTrue="1" operator="greaterThanOrEqual">
      <formula>10</formula>
    </cfRule>
    <cfRule type="cellIs" dxfId="658" priority="26" stopIfTrue="1" operator="lessThanOrEqual">
      <formula>9.4</formula>
    </cfRule>
    <cfRule type="cellIs" dxfId="657" priority="27" stopIfTrue="1" operator="greaterThanOrEqual">
      <formula>9.5</formula>
    </cfRule>
    <cfRule type="cellIs" dxfId="656" priority="28" stopIfTrue="1" operator="lessThanOrEqual">
      <formula>9</formula>
    </cfRule>
    <cfRule type="cellIs" dxfId="655" priority="29" stopIfTrue="1" operator="greaterThanOrEqual">
      <formula>9.5</formula>
    </cfRule>
  </conditionalFormatting>
  <conditionalFormatting sqref="S14:S65">
    <cfRule type="cellIs" dxfId="654" priority="30" stopIfTrue="1" operator="lessThan">
      <formula>9.4</formula>
    </cfRule>
    <cfRule type="cellIs" dxfId="653" priority="31" stopIfTrue="1" operator="lessThanOrEqual">
      <formula>9</formula>
    </cfRule>
  </conditionalFormatting>
  <conditionalFormatting sqref="S14:S65">
    <cfRule type="cellIs" dxfId="652" priority="32" stopIfTrue="1" operator="lessThanOrEqual">
      <formula>9</formula>
    </cfRule>
    <cfRule type="cellIs" dxfId="651" priority="33" stopIfTrue="1" operator="greaterThanOrEqual">
      <formula>10</formula>
    </cfRule>
    <cfRule type="cellIs" dxfId="650" priority="34" stopIfTrue="1" operator="lessThanOrEqual">
      <formula>9.4</formula>
    </cfRule>
    <cfRule type="cellIs" dxfId="649" priority="35" stopIfTrue="1" operator="greaterThanOrEqual">
      <formula>9.5</formula>
    </cfRule>
  </conditionalFormatting>
  <conditionalFormatting sqref="S14:S65">
    <cfRule type="cellIs" dxfId="648" priority="36" stopIfTrue="1" operator="lessThan">
      <formula>9.4</formula>
    </cfRule>
    <cfRule type="cellIs" dxfId="647" priority="37" stopIfTrue="1" operator="greaterThanOrEqual">
      <formula>9.5</formula>
    </cfRule>
    <cfRule type="cellIs" dxfId="646" priority="38" stopIfTrue="1" operator="lessThanOrEqual">
      <formula>9</formula>
    </cfRule>
    <cfRule type="cellIs" dxfId="645" priority="39" stopIfTrue="1" operator="greaterThanOrEqual">
      <formula>10</formula>
    </cfRule>
    <cfRule type="cellIs" dxfId="644" priority="40" stopIfTrue="1" operator="lessThanOrEqual">
      <formula>9.4</formula>
    </cfRule>
    <cfRule type="cellIs" dxfId="643" priority="41" stopIfTrue="1" operator="greaterThanOrEqual">
      <formula>9.5</formula>
    </cfRule>
    <cfRule type="cellIs" dxfId="642" priority="42" stopIfTrue="1" operator="greaterThanOrEqual">
      <formula>9.5</formula>
    </cfRule>
    <cfRule type="cellIs" dxfId="641" priority="43" stopIfTrue="1" operator="lessThanOrEqual">
      <formula>9.4</formula>
    </cfRule>
    <cfRule type="cellIs" dxfId="640" priority="44" stopIfTrue="1" operator="greaterThanOrEqual">
      <formula>9.5</formula>
    </cfRule>
    <cfRule type="cellIs" dxfId="639" priority="45" stopIfTrue="1" operator="greaterThanOrEqual">
      <formula>9.5</formula>
    </cfRule>
  </conditionalFormatting>
  <conditionalFormatting sqref="S14:S65">
    <cfRule type="cellIs" dxfId="638" priority="46" stopIfTrue="1" operator="greaterThanOrEqual">
      <formula>9.5</formula>
    </cfRule>
    <cfRule type="cellIs" dxfId="637" priority="47" stopIfTrue="1" operator="lessThan">
      <formula>9.4</formula>
    </cfRule>
  </conditionalFormatting>
  <conditionalFormatting sqref="V53:V65">
    <cfRule type="cellIs" dxfId="636" priority="48" stopIfTrue="1" operator="greaterThanOrEqual">
      <formula>9.5</formula>
    </cfRule>
    <cfRule type="cellIs" dxfId="635" priority="49" stopIfTrue="1" operator="lessThanOrEqual">
      <formula>9</formula>
    </cfRule>
    <cfRule type="cellIs" dxfId="634" priority="50" stopIfTrue="1" operator="greaterThanOrEqual">
      <formula>10</formula>
    </cfRule>
    <cfRule type="cellIs" dxfId="633" priority="51" stopIfTrue="1" operator="lessThanOrEqual">
      <formula>9.4</formula>
    </cfRule>
    <cfRule type="cellIs" dxfId="632" priority="52" stopIfTrue="1" operator="greaterThanOrEqual">
      <formula>9.5</formula>
    </cfRule>
    <cfRule type="cellIs" dxfId="631" priority="53" stopIfTrue="1" operator="lessThanOrEqual">
      <formula>9</formula>
    </cfRule>
  </conditionalFormatting>
  <conditionalFormatting sqref="V53:W65 W14:W52">
    <cfRule type="cellIs" dxfId="630" priority="54" stopIfTrue="1" operator="greaterThanOrEqual">
      <formula>9.5</formula>
    </cfRule>
  </conditionalFormatting>
  <conditionalFormatting sqref="V53:W65 W14:W52">
    <cfRule type="cellIs" dxfId="629" priority="55" stopIfTrue="1" operator="lessThan">
      <formula>9.4</formula>
    </cfRule>
    <cfRule type="cellIs" dxfId="628" priority="56" stopIfTrue="1" operator="greaterThanOrEqual">
      <formula>9.5</formula>
    </cfRule>
  </conditionalFormatting>
  <conditionalFormatting sqref="W14:W65">
    <cfRule type="cellIs" dxfId="627" priority="58" stopIfTrue="1" operator="greaterThanOrEqual">
      <formula>9.5</formula>
    </cfRule>
  </conditionalFormatting>
  <conditionalFormatting sqref="W14:W65">
    <cfRule type="cellIs" dxfId="626" priority="59" stopIfTrue="1" operator="lessThanOrEqual">
      <formula>9</formula>
    </cfRule>
    <cfRule type="cellIs" dxfId="625" priority="60" stopIfTrue="1" operator="greaterThanOrEqual">
      <formula>10</formula>
    </cfRule>
    <cfRule type="cellIs" dxfId="624" priority="61" stopIfTrue="1" operator="lessThanOrEqual">
      <formula>9.4</formula>
    </cfRule>
    <cfRule type="cellIs" dxfId="623" priority="62" stopIfTrue="1" operator="greaterThanOrEqual">
      <formula>9.5</formula>
    </cfRule>
    <cfRule type="cellIs" dxfId="622" priority="63" stopIfTrue="1" operator="lessThan">
      <formula>9.4</formula>
    </cfRule>
    <cfRule type="cellIs" dxfId="621" priority="64" stopIfTrue="1" operator="greaterThanOrEqual">
      <formula>9.5</formula>
    </cfRule>
    <cfRule type="cellIs" dxfId="620" priority="65" stopIfTrue="1" operator="lessThanOrEqual">
      <formula>9.4</formula>
    </cfRule>
    <cfRule type="cellIs" dxfId="619" priority="66" stopIfTrue="1" operator="greaterThanOrEqual">
      <formula>9.5</formula>
    </cfRule>
    <cfRule type="cellIs" dxfId="618" priority="67" stopIfTrue="1" operator="lessThan">
      <formula>9.4</formula>
    </cfRule>
    <cfRule type="cellIs" dxfId="617" priority="68" stopIfTrue="1" operator="greaterThanOrEqual">
      <formula>9.5</formula>
    </cfRule>
    <cfRule type="cellIs" dxfId="616" priority="69" stopIfTrue="1" operator="lessThanOrEqual">
      <formula>9</formula>
    </cfRule>
    <cfRule type="cellIs" dxfId="615" priority="70" stopIfTrue="1" operator="greaterThanOrEqual">
      <formula>10</formula>
    </cfRule>
    <cfRule type="cellIs" dxfId="614" priority="71" stopIfTrue="1" operator="lessThanOrEqual">
      <formula>9.4</formula>
    </cfRule>
    <cfRule type="cellIs" dxfId="613" priority="72" stopIfTrue="1" operator="greaterThanOrEqual">
      <formula>9.5</formula>
    </cfRule>
    <cfRule type="cellIs" dxfId="612" priority="73" stopIfTrue="1" operator="lessThanOrEqual">
      <formula>9</formula>
    </cfRule>
  </conditionalFormatting>
  <conditionalFormatting sqref="W14:W65">
    <cfRule type="cellIs" dxfId="611" priority="57" stopIfTrue="1" operator="greaterThanOrEqual">
      <formula>9.5</formula>
    </cfRule>
  </conditionalFormatting>
  <conditionalFormatting sqref="V4">
    <cfRule type="cellIs" dxfId="610" priority="11" stopIfTrue="1" operator="lessThanOrEqual">
      <formula>9</formula>
    </cfRule>
  </conditionalFormatting>
  <conditionalFormatting sqref="V4">
    <cfRule type="cellIs" dxfId="609" priority="12" stopIfTrue="1" operator="greaterThanOrEqual">
      <formula>9.5</formula>
    </cfRule>
  </conditionalFormatting>
  <conditionalFormatting sqref="V4">
    <cfRule type="cellIs" dxfId="608" priority="13" stopIfTrue="1" operator="greaterThanOrEqual">
      <formula>10</formula>
    </cfRule>
  </conditionalFormatting>
  <conditionalFormatting sqref="V4">
    <cfRule type="cellIs" dxfId="607" priority="14" stopIfTrue="1" operator="lessThanOrEqual">
      <formula>9</formula>
    </cfRule>
  </conditionalFormatting>
  <conditionalFormatting sqref="V4">
    <cfRule type="cellIs" dxfId="606" priority="15" stopIfTrue="1" operator="lessThan">
      <formula>9.4</formula>
    </cfRule>
    <cfRule type="cellIs" dxfId="605" priority="16" stopIfTrue="1" operator="lessThanOrEqual">
      <formula>9.4</formula>
    </cfRule>
  </conditionalFormatting>
  <conditionalFormatting sqref="V4">
    <cfRule type="cellIs" dxfId="604" priority="17" stopIfTrue="1" operator="greaterThanOrEqual">
      <formula>9.5</formula>
    </cfRule>
  </conditionalFormatting>
  <conditionalFormatting sqref="T14:T65">
    <cfRule type="cellIs" dxfId="603" priority="9" stopIfTrue="1" operator="greaterThanOrEqual">
      <formula>9.5</formula>
    </cfRule>
    <cfRule type="cellIs" dxfId="602" priority="10" stopIfTrue="1" operator="lessThan">
      <formula>9.5</formula>
    </cfRule>
  </conditionalFormatting>
  <conditionalFormatting sqref="X14:X65">
    <cfRule type="cellIs" dxfId="601" priority="7" stopIfTrue="1" operator="greaterThanOrEqual">
      <formula>9.5</formula>
    </cfRule>
    <cfRule type="cellIs" dxfId="600" priority="8" stopIfTrue="1" operator="lessThan">
      <formula>9.5</formula>
    </cfRule>
  </conditionalFormatting>
  <conditionalFormatting sqref="Y14:Y65">
    <cfRule type="cellIs" dxfId="599" priority="5" stopIfTrue="1" operator="greaterThanOrEqual">
      <formula>9.5</formula>
    </cfRule>
    <cfRule type="cellIs" dxfId="598" priority="6" stopIfTrue="1" operator="lessThan">
      <formula>9.5</formula>
    </cfRule>
  </conditionalFormatting>
  <conditionalFormatting sqref="R14:R52">
    <cfRule type="cellIs" dxfId="597" priority="3" stopIfTrue="1" operator="greaterThanOrEqual">
      <formula>9.5</formula>
    </cfRule>
    <cfRule type="cellIs" dxfId="596" priority="4" stopIfTrue="1" operator="lessThan">
      <formula>9.5</formula>
    </cfRule>
  </conditionalFormatting>
  <conditionalFormatting sqref="V14:V52">
    <cfRule type="cellIs" dxfId="595" priority="1" stopIfTrue="1" operator="greaterThanOrEqual">
      <formula>9.5</formula>
    </cfRule>
    <cfRule type="cellIs" dxfId="594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A1:AF1007"/>
  <sheetViews>
    <sheetView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85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593" priority="18" stopIfTrue="1" operator="greaterThanOrEqual">
      <formula>9.5</formula>
    </cfRule>
    <cfRule type="cellIs" dxfId="592" priority="19" stopIfTrue="1" operator="lessThan">
      <formula>9.5</formula>
    </cfRule>
  </conditionalFormatting>
  <conditionalFormatting sqref="S14:S65">
    <cfRule type="cellIs" dxfId="591" priority="20" stopIfTrue="1" operator="greaterThanOrEqual">
      <formula>9.5</formula>
    </cfRule>
  </conditionalFormatting>
  <conditionalFormatting sqref="R53:S65 S14:S52">
    <cfRule type="cellIs" dxfId="590" priority="21" stopIfTrue="1" operator="greaterThanOrEqual">
      <formula>9.5</formula>
    </cfRule>
  </conditionalFormatting>
  <conditionalFormatting sqref="R53:R65">
    <cfRule type="cellIs" dxfId="589" priority="22" stopIfTrue="1" operator="lessThan">
      <formula>9.4</formula>
    </cfRule>
    <cfRule type="cellIs" dxfId="588" priority="23" stopIfTrue="1" operator="greaterThanOrEqual">
      <formula>9.5</formula>
    </cfRule>
    <cfRule type="cellIs" dxfId="587" priority="24" stopIfTrue="1" operator="lessThanOrEqual">
      <formula>9</formula>
    </cfRule>
    <cfRule type="cellIs" dxfId="586" priority="25" stopIfTrue="1" operator="greaterThanOrEqual">
      <formula>10</formula>
    </cfRule>
    <cfRule type="cellIs" dxfId="585" priority="26" stopIfTrue="1" operator="lessThanOrEqual">
      <formula>9.4</formula>
    </cfRule>
    <cfRule type="cellIs" dxfId="584" priority="27" stopIfTrue="1" operator="greaterThanOrEqual">
      <formula>9.5</formula>
    </cfRule>
    <cfRule type="cellIs" dxfId="583" priority="28" stopIfTrue="1" operator="lessThanOrEqual">
      <formula>9</formula>
    </cfRule>
    <cfRule type="cellIs" dxfId="582" priority="29" stopIfTrue="1" operator="greaterThanOrEqual">
      <formula>9.5</formula>
    </cfRule>
  </conditionalFormatting>
  <conditionalFormatting sqref="S14:S65">
    <cfRule type="cellIs" dxfId="581" priority="30" stopIfTrue="1" operator="lessThan">
      <formula>9.4</formula>
    </cfRule>
    <cfRule type="cellIs" dxfId="580" priority="31" stopIfTrue="1" operator="lessThanOrEqual">
      <formula>9</formula>
    </cfRule>
  </conditionalFormatting>
  <conditionalFormatting sqref="S14:S65">
    <cfRule type="cellIs" dxfId="579" priority="32" stopIfTrue="1" operator="lessThanOrEqual">
      <formula>9</formula>
    </cfRule>
    <cfRule type="cellIs" dxfId="578" priority="33" stopIfTrue="1" operator="greaterThanOrEqual">
      <formula>10</formula>
    </cfRule>
    <cfRule type="cellIs" dxfId="577" priority="34" stopIfTrue="1" operator="lessThanOrEqual">
      <formula>9.4</formula>
    </cfRule>
    <cfRule type="cellIs" dxfId="576" priority="35" stopIfTrue="1" operator="greaterThanOrEqual">
      <formula>9.5</formula>
    </cfRule>
  </conditionalFormatting>
  <conditionalFormatting sqref="S14:S65">
    <cfRule type="cellIs" dxfId="575" priority="36" stopIfTrue="1" operator="lessThan">
      <formula>9.4</formula>
    </cfRule>
    <cfRule type="cellIs" dxfId="574" priority="37" stopIfTrue="1" operator="greaterThanOrEqual">
      <formula>9.5</formula>
    </cfRule>
    <cfRule type="cellIs" dxfId="573" priority="38" stopIfTrue="1" operator="lessThanOrEqual">
      <formula>9</formula>
    </cfRule>
    <cfRule type="cellIs" dxfId="572" priority="39" stopIfTrue="1" operator="greaterThanOrEqual">
      <formula>10</formula>
    </cfRule>
    <cfRule type="cellIs" dxfId="571" priority="40" stopIfTrue="1" operator="lessThanOrEqual">
      <formula>9.4</formula>
    </cfRule>
    <cfRule type="cellIs" dxfId="570" priority="41" stopIfTrue="1" operator="greaterThanOrEqual">
      <formula>9.5</formula>
    </cfRule>
    <cfRule type="cellIs" dxfId="569" priority="42" stopIfTrue="1" operator="greaterThanOrEqual">
      <formula>9.5</formula>
    </cfRule>
    <cfRule type="cellIs" dxfId="568" priority="43" stopIfTrue="1" operator="lessThanOrEqual">
      <formula>9.4</formula>
    </cfRule>
    <cfRule type="cellIs" dxfId="567" priority="44" stopIfTrue="1" operator="greaterThanOrEqual">
      <formula>9.5</formula>
    </cfRule>
    <cfRule type="cellIs" dxfId="566" priority="45" stopIfTrue="1" operator="greaterThanOrEqual">
      <formula>9.5</formula>
    </cfRule>
  </conditionalFormatting>
  <conditionalFormatting sqref="S14:S65">
    <cfRule type="cellIs" dxfId="565" priority="46" stopIfTrue="1" operator="greaterThanOrEqual">
      <formula>9.5</formula>
    </cfRule>
    <cfRule type="cellIs" dxfId="564" priority="47" stopIfTrue="1" operator="lessThan">
      <formula>9.4</formula>
    </cfRule>
  </conditionalFormatting>
  <conditionalFormatting sqref="V53:V65">
    <cfRule type="cellIs" dxfId="563" priority="48" stopIfTrue="1" operator="greaterThanOrEqual">
      <formula>9.5</formula>
    </cfRule>
    <cfRule type="cellIs" dxfId="562" priority="49" stopIfTrue="1" operator="lessThanOrEqual">
      <formula>9</formula>
    </cfRule>
    <cfRule type="cellIs" dxfId="561" priority="50" stopIfTrue="1" operator="greaterThanOrEqual">
      <formula>10</formula>
    </cfRule>
    <cfRule type="cellIs" dxfId="560" priority="51" stopIfTrue="1" operator="lessThanOrEqual">
      <formula>9.4</formula>
    </cfRule>
    <cfRule type="cellIs" dxfId="559" priority="52" stopIfTrue="1" operator="greaterThanOrEqual">
      <formula>9.5</formula>
    </cfRule>
    <cfRule type="cellIs" dxfId="558" priority="53" stopIfTrue="1" operator="lessThanOrEqual">
      <formula>9</formula>
    </cfRule>
  </conditionalFormatting>
  <conditionalFormatting sqref="V53:W65 W14:W52">
    <cfRule type="cellIs" dxfId="557" priority="54" stopIfTrue="1" operator="greaterThanOrEqual">
      <formula>9.5</formula>
    </cfRule>
  </conditionalFormatting>
  <conditionalFormatting sqref="V53:W65 W14:W52">
    <cfRule type="cellIs" dxfId="556" priority="55" stopIfTrue="1" operator="lessThan">
      <formula>9.4</formula>
    </cfRule>
    <cfRule type="cellIs" dxfId="555" priority="56" stopIfTrue="1" operator="greaterThanOrEqual">
      <formula>9.5</formula>
    </cfRule>
  </conditionalFormatting>
  <conditionalFormatting sqref="W14:W65">
    <cfRule type="cellIs" dxfId="554" priority="58" stopIfTrue="1" operator="greaterThanOrEqual">
      <formula>9.5</formula>
    </cfRule>
  </conditionalFormatting>
  <conditionalFormatting sqref="W14:W65">
    <cfRule type="cellIs" dxfId="553" priority="59" stopIfTrue="1" operator="lessThanOrEqual">
      <formula>9</formula>
    </cfRule>
    <cfRule type="cellIs" dxfId="552" priority="60" stopIfTrue="1" operator="greaterThanOrEqual">
      <formula>10</formula>
    </cfRule>
    <cfRule type="cellIs" dxfId="551" priority="61" stopIfTrue="1" operator="lessThanOrEqual">
      <formula>9.4</formula>
    </cfRule>
    <cfRule type="cellIs" dxfId="550" priority="62" stopIfTrue="1" operator="greaterThanOrEqual">
      <formula>9.5</formula>
    </cfRule>
    <cfRule type="cellIs" dxfId="549" priority="63" stopIfTrue="1" operator="lessThan">
      <formula>9.4</formula>
    </cfRule>
    <cfRule type="cellIs" dxfId="548" priority="64" stopIfTrue="1" operator="greaterThanOrEqual">
      <formula>9.5</formula>
    </cfRule>
    <cfRule type="cellIs" dxfId="547" priority="65" stopIfTrue="1" operator="lessThanOrEqual">
      <formula>9.4</formula>
    </cfRule>
    <cfRule type="cellIs" dxfId="546" priority="66" stopIfTrue="1" operator="greaterThanOrEqual">
      <formula>9.5</formula>
    </cfRule>
    <cfRule type="cellIs" dxfId="545" priority="67" stopIfTrue="1" operator="lessThan">
      <formula>9.4</formula>
    </cfRule>
    <cfRule type="cellIs" dxfId="544" priority="68" stopIfTrue="1" operator="greaterThanOrEqual">
      <formula>9.5</formula>
    </cfRule>
    <cfRule type="cellIs" dxfId="543" priority="69" stopIfTrue="1" operator="lessThanOrEqual">
      <formula>9</formula>
    </cfRule>
    <cfRule type="cellIs" dxfId="542" priority="70" stopIfTrue="1" operator="greaterThanOrEqual">
      <formula>10</formula>
    </cfRule>
    <cfRule type="cellIs" dxfId="541" priority="71" stopIfTrue="1" operator="lessThanOrEqual">
      <formula>9.4</formula>
    </cfRule>
    <cfRule type="cellIs" dxfId="540" priority="72" stopIfTrue="1" operator="greaterThanOrEqual">
      <formula>9.5</formula>
    </cfRule>
    <cfRule type="cellIs" dxfId="539" priority="73" stopIfTrue="1" operator="lessThanOrEqual">
      <formula>9</formula>
    </cfRule>
  </conditionalFormatting>
  <conditionalFormatting sqref="W14:W65">
    <cfRule type="cellIs" dxfId="538" priority="57" stopIfTrue="1" operator="greaterThanOrEqual">
      <formula>9.5</formula>
    </cfRule>
  </conditionalFormatting>
  <conditionalFormatting sqref="V4">
    <cfRule type="cellIs" dxfId="537" priority="11" stopIfTrue="1" operator="lessThanOrEqual">
      <formula>9</formula>
    </cfRule>
  </conditionalFormatting>
  <conditionalFormatting sqref="V4">
    <cfRule type="cellIs" dxfId="536" priority="12" stopIfTrue="1" operator="greaterThanOrEqual">
      <formula>9.5</formula>
    </cfRule>
  </conditionalFormatting>
  <conditionalFormatting sqref="V4">
    <cfRule type="cellIs" dxfId="535" priority="13" stopIfTrue="1" operator="greaterThanOrEqual">
      <formula>10</formula>
    </cfRule>
  </conditionalFormatting>
  <conditionalFormatting sqref="V4">
    <cfRule type="cellIs" dxfId="534" priority="14" stopIfTrue="1" operator="lessThanOrEqual">
      <formula>9</formula>
    </cfRule>
  </conditionalFormatting>
  <conditionalFormatting sqref="V4">
    <cfRule type="cellIs" dxfId="533" priority="15" stopIfTrue="1" operator="lessThan">
      <formula>9.4</formula>
    </cfRule>
    <cfRule type="cellIs" dxfId="532" priority="16" stopIfTrue="1" operator="lessThanOrEqual">
      <formula>9.4</formula>
    </cfRule>
  </conditionalFormatting>
  <conditionalFormatting sqref="V4">
    <cfRule type="cellIs" dxfId="531" priority="17" stopIfTrue="1" operator="greaterThanOrEqual">
      <formula>9.5</formula>
    </cfRule>
  </conditionalFormatting>
  <conditionalFormatting sqref="T14:T65">
    <cfRule type="cellIs" dxfId="530" priority="9" stopIfTrue="1" operator="greaterThanOrEqual">
      <formula>9.5</formula>
    </cfRule>
    <cfRule type="cellIs" dxfId="529" priority="10" stopIfTrue="1" operator="lessThan">
      <formula>9.5</formula>
    </cfRule>
  </conditionalFormatting>
  <conditionalFormatting sqref="X14:X65">
    <cfRule type="cellIs" dxfId="528" priority="7" stopIfTrue="1" operator="greaterThanOrEqual">
      <formula>9.5</formula>
    </cfRule>
    <cfRule type="cellIs" dxfId="527" priority="8" stopIfTrue="1" operator="lessThan">
      <formula>9.5</formula>
    </cfRule>
  </conditionalFormatting>
  <conditionalFormatting sqref="Y14:Y65">
    <cfRule type="cellIs" dxfId="526" priority="5" stopIfTrue="1" operator="greaterThanOrEqual">
      <formula>9.5</formula>
    </cfRule>
    <cfRule type="cellIs" dxfId="525" priority="6" stopIfTrue="1" operator="lessThan">
      <formula>9.5</formula>
    </cfRule>
  </conditionalFormatting>
  <conditionalFormatting sqref="R14:R52">
    <cfRule type="cellIs" dxfId="524" priority="3" stopIfTrue="1" operator="greaterThanOrEqual">
      <formula>9.5</formula>
    </cfRule>
    <cfRule type="cellIs" dxfId="523" priority="4" stopIfTrue="1" operator="lessThan">
      <formula>9.5</formula>
    </cfRule>
  </conditionalFormatting>
  <conditionalFormatting sqref="V14:V52">
    <cfRule type="cellIs" dxfId="522" priority="1" stopIfTrue="1" operator="greaterThanOrEqual">
      <formula>9.5</formula>
    </cfRule>
    <cfRule type="cellIs" dxfId="521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/>
  <dimension ref="A1:AF1007"/>
  <sheetViews>
    <sheetView topLeftCell="A35" zoomScale="85" zoomScaleNormal="85" workbookViewId="0">
      <selection activeCell="R68" sqref="R68:T68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61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520" priority="18" stopIfTrue="1" operator="greaterThanOrEqual">
      <formula>9.5</formula>
    </cfRule>
    <cfRule type="cellIs" dxfId="519" priority="19" stopIfTrue="1" operator="lessThan">
      <formula>9.5</formula>
    </cfRule>
  </conditionalFormatting>
  <conditionalFormatting sqref="S14:S65">
    <cfRule type="cellIs" dxfId="518" priority="20" stopIfTrue="1" operator="greaterThanOrEqual">
      <formula>9.5</formula>
    </cfRule>
  </conditionalFormatting>
  <conditionalFormatting sqref="R53:S65 S14:S52">
    <cfRule type="cellIs" dxfId="517" priority="21" stopIfTrue="1" operator="greaterThanOrEqual">
      <formula>9.5</formula>
    </cfRule>
  </conditionalFormatting>
  <conditionalFormatting sqref="R53:R65">
    <cfRule type="cellIs" dxfId="516" priority="22" stopIfTrue="1" operator="lessThan">
      <formula>9.4</formula>
    </cfRule>
    <cfRule type="cellIs" dxfId="515" priority="23" stopIfTrue="1" operator="greaterThanOrEqual">
      <formula>9.5</formula>
    </cfRule>
    <cfRule type="cellIs" dxfId="514" priority="24" stopIfTrue="1" operator="lessThanOrEqual">
      <formula>9</formula>
    </cfRule>
    <cfRule type="cellIs" dxfId="513" priority="25" stopIfTrue="1" operator="greaterThanOrEqual">
      <formula>10</formula>
    </cfRule>
    <cfRule type="cellIs" dxfId="512" priority="26" stopIfTrue="1" operator="lessThanOrEqual">
      <formula>9.4</formula>
    </cfRule>
    <cfRule type="cellIs" dxfId="511" priority="27" stopIfTrue="1" operator="greaterThanOrEqual">
      <formula>9.5</formula>
    </cfRule>
    <cfRule type="cellIs" dxfId="510" priority="28" stopIfTrue="1" operator="lessThanOrEqual">
      <formula>9</formula>
    </cfRule>
    <cfRule type="cellIs" dxfId="509" priority="29" stopIfTrue="1" operator="greaterThanOrEqual">
      <formula>9.5</formula>
    </cfRule>
  </conditionalFormatting>
  <conditionalFormatting sqref="S14:S65">
    <cfRule type="cellIs" dxfId="508" priority="30" stopIfTrue="1" operator="lessThan">
      <formula>9.4</formula>
    </cfRule>
    <cfRule type="cellIs" dxfId="507" priority="31" stopIfTrue="1" operator="lessThanOrEqual">
      <formula>9</formula>
    </cfRule>
  </conditionalFormatting>
  <conditionalFormatting sqref="S14:S65">
    <cfRule type="cellIs" dxfId="506" priority="32" stopIfTrue="1" operator="lessThanOrEqual">
      <formula>9</formula>
    </cfRule>
    <cfRule type="cellIs" dxfId="505" priority="33" stopIfTrue="1" operator="greaterThanOrEqual">
      <formula>10</formula>
    </cfRule>
    <cfRule type="cellIs" dxfId="504" priority="34" stopIfTrue="1" operator="lessThanOrEqual">
      <formula>9.4</formula>
    </cfRule>
    <cfRule type="cellIs" dxfId="503" priority="35" stopIfTrue="1" operator="greaterThanOrEqual">
      <formula>9.5</formula>
    </cfRule>
  </conditionalFormatting>
  <conditionalFormatting sqref="S14:S65">
    <cfRule type="cellIs" dxfId="502" priority="36" stopIfTrue="1" operator="lessThan">
      <formula>9.4</formula>
    </cfRule>
    <cfRule type="cellIs" dxfId="501" priority="37" stopIfTrue="1" operator="greaterThanOrEqual">
      <formula>9.5</formula>
    </cfRule>
    <cfRule type="cellIs" dxfId="500" priority="38" stopIfTrue="1" operator="lessThanOrEqual">
      <formula>9</formula>
    </cfRule>
    <cfRule type="cellIs" dxfId="499" priority="39" stopIfTrue="1" operator="greaterThanOrEqual">
      <formula>10</formula>
    </cfRule>
    <cfRule type="cellIs" dxfId="498" priority="40" stopIfTrue="1" operator="lessThanOrEqual">
      <formula>9.4</formula>
    </cfRule>
    <cfRule type="cellIs" dxfId="497" priority="41" stopIfTrue="1" operator="greaterThanOrEqual">
      <formula>9.5</formula>
    </cfRule>
    <cfRule type="cellIs" dxfId="496" priority="42" stopIfTrue="1" operator="greaterThanOrEqual">
      <formula>9.5</formula>
    </cfRule>
    <cfRule type="cellIs" dxfId="495" priority="43" stopIfTrue="1" operator="lessThanOrEqual">
      <formula>9.4</formula>
    </cfRule>
    <cfRule type="cellIs" dxfId="494" priority="44" stopIfTrue="1" operator="greaterThanOrEqual">
      <formula>9.5</formula>
    </cfRule>
    <cfRule type="cellIs" dxfId="493" priority="45" stopIfTrue="1" operator="greaterThanOrEqual">
      <formula>9.5</formula>
    </cfRule>
  </conditionalFormatting>
  <conditionalFormatting sqref="S14:S65">
    <cfRule type="cellIs" dxfId="492" priority="46" stopIfTrue="1" operator="greaterThanOrEqual">
      <formula>9.5</formula>
    </cfRule>
    <cfRule type="cellIs" dxfId="491" priority="47" stopIfTrue="1" operator="lessThan">
      <formula>9.4</formula>
    </cfRule>
  </conditionalFormatting>
  <conditionalFormatting sqref="V53:V65">
    <cfRule type="cellIs" dxfId="490" priority="48" stopIfTrue="1" operator="greaterThanOrEqual">
      <formula>9.5</formula>
    </cfRule>
    <cfRule type="cellIs" dxfId="489" priority="49" stopIfTrue="1" operator="lessThanOrEqual">
      <formula>9</formula>
    </cfRule>
    <cfRule type="cellIs" dxfId="488" priority="50" stopIfTrue="1" operator="greaterThanOrEqual">
      <formula>10</formula>
    </cfRule>
    <cfRule type="cellIs" dxfId="487" priority="51" stopIfTrue="1" operator="lessThanOrEqual">
      <formula>9.4</formula>
    </cfRule>
    <cfRule type="cellIs" dxfId="486" priority="52" stopIfTrue="1" operator="greaterThanOrEqual">
      <formula>9.5</formula>
    </cfRule>
    <cfRule type="cellIs" dxfId="485" priority="53" stopIfTrue="1" operator="lessThanOrEqual">
      <formula>9</formula>
    </cfRule>
  </conditionalFormatting>
  <conditionalFormatting sqref="V53:W65 W14:W52">
    <cfRule type="cellIs" dxfId="484" priority="54" stopIfTrue="1" operator="greaterThanOrEqual">
      <formula>9.5</formula>
    </cfRule>
  </conditionalFormatting>
  <conditionalFormatting sqref="V53:W65 W14:W52">
    <cfRule type="cellIs" dxfId="483" priority="55" stopIfTrue="1" operator="lessThan">
      <formula>9.4</formula>
    </cfRule>
    <cfRule type="cellIs" dxfId="482" priority="56" stopIfTrue="1" operator="greaterThanOrEqual">
      <formula>9.5</formula>
    </cfRule>
  </conditionalFormatting>
  <conditionalFormatting sqref="W14:W65">
    <cfRule type="cellIs" dxfId="481" priority="58" stopIfTrue="1" operator="greaterThanOrEqual">
      <formula>9.5</formula>
    </cfRule>
  </conditionalFormatting>
  <conditionalFormatting sqref="W14:W65">
    <cfRule type="cellIs" dxfId="480" priority="59" stopIfTrue="1" operator="lessThanOrEqual">
      <formula>9</formula>
    </cfRule>
    <cfRule type="cellIs" dxfId="479" priority="60" stopIfTrue="1" operator="greaterThanOrEqual">
      <formula>10</formula>
    </cfRule>
    <cfRule type="cellIs" dxfId="478" priority="61" stopIfTrue="1" operator="lessThanOrEqual">
      <formula>9.4</formula>
    </cfRule>
    <cfRule type="cellIs" dxfId="477" priority="62" stopIfTrue="1" operator="greaterThanOrEqual">
      <formula>9.5</formula>
    </cfRule>
    <cfRule type="cellIs" dxfId="476" priority="63" stopIfTrue="1" operator="lessThan">
      <formula>9.4</formula>
    </cfRule>
    <cfRule type="cellIs" dxfId="475" priority="64" stopIfTrue="1" operator="greaterThanOrEqual">
      <formula>9.5</formula>
    </cfRule>
    <cfRule type="cellIs" dxfId="474" priority="65" stopIfTrue="1" operator="lessThanOrEqual">
      <formula>9.4</formula>
    </cfRule>
    <cfRule type="cellIs" dxfId="473" priority="66" stopIfTrue="1" operator="greaterThanOrEqual">
      <formula>9.5</formula>
    </cfRule>
    <cfRule type="cellIs" dxfId="472" priority="67" stopIfTrue="1" operator="lessThan">
      <formula>9.4</formula>
    </cfRule>
    <cfRule type="cellIs" dxfId="471" priority="68" stopIfTrue="1" operator="greaterThanOrEqual">
      <formula>9.5</formula>
    </cfRule>
    <cfRule type="cellIs" dxfId="470" priority="69" stopIfTrue="1" operator="lessThanOrEqual">
      <formula>9</formula>
    </cfRule>
    <cfRule type="cellIs" dxfId="469" priority="70" stopIfTrue="1" operator="greaterThanOrEqual">
      <formula>10</formula>
    </cfRule>
    <cfRule type="cellIs" dxfId="468" priority="71" stopIfTrue="1" operator="lessThanOrEqual">
      <formula>9.4</formula>
    </cfRule>
    <cfRule type="cellIs" dxfId="467" priority="72" stopIfTrue="1" operator="greaterThanOrEqual">
      <formula>9.5</formula>
    </cfRule>
    <cfRule type="cellIs" dxfId="466" priority="73" stopIfTrue="1" operator="lessThanOrEqual">
      <formula>9</formula>
    </cfRule>
  </conditionalFormatting>
  <conditionalFormatting sqref="W14:W65">
    <cfRule type="cellIs" dxfId="465" priority="57" stopIfTrue="1" operator="greaterThanOrEqual">
      <formula>9.5</formula>
    </cfRule>
  </conditionalFormatting>
  <conditionalFormatting sqref="V4">
    <cfRule type="cellIs" dxfId="464" priority="11" stopIfTrue="1" operator="lessThanOrEqual">
      <formula>9</formula>
    </cfRule>
  </conditionalFormatting>
  <conditionalFormatting sqref="V4">
    <cfRule type="cellIs" dxfId="463" priority="12" stopIfTrue="1" operator="greaterThanOrEqual">
      <formula>9.5</formula>
    </cfRule>
  </conditionalFormatting>
  <conditionalFormatting sqref="V4">
    <cfRule type="cellIs" dxfId="462" priority="13" stopIfTrue="1" operator="greaterThanOrEqual">
      <formula>10</formula>
    </cfRule>
  </conditionalFormatting>
  <conditionalFormatting sqref="V4">
    <cfRule type="cellIs" dxfId="461" priority="14" stopIfTrue="1" operator="lessThanOrEqual">
      <formula>9</formula>
    </cfRule>
  </conditionalFormatting>
  <conditionalFormatting sqref="V4">
    <cfRule type="cellIs" dxfId="460" priority="15" stopIfTrue="1" operator="lessThan">
      <formula>9.4</formula>
    </cfRule>
    <cfRule type="cellIs" dxfId="459" priority="16" stopIfTrue="1" operator="lessThanOrEqual">
      <formula>9.4</formula>
    </cfRule>
  </conditionalFormatting>
  <conditionalFormatting sqref="V4">
    <cfRule type="cellIs" dxfId="458" priority="17" stopIfTrue="1" operator="greaterThanOrEqual">
      <formula>9.5</formula>
    </cfRule>
  </conditionalFormatting>
  <conditionalFormatting sqref="T14:T65">
    <cfRule type="cellIs" dxfId="457" priority="9" stopIfTrue="1" operator="greaterThanOrEqual">
      <formula>9.5</formula>
    </cfRule>
    <cfRule type="cellIs" dxfId="456" priority="10" stopIfTrue="1" operator="lessThan">
      <formula>9.5</formula>
    </cfRule>
  </conditionalFormatting>
  <conditionalFormatting sqref="X14:X65">
    <cfRule type="cellIs" dxfId="455" priority="7" stopIfTrue="1" operator="greaterThanOrEqual">
      <formula>9.5</formula>
    </cfRule>
    <cfRule type="cellIs" dxfId="454" priority="8" stopIfTrue="1" operator="lessThan">
      <formula>9.5</formula>
    </cfRule>
  </conditionalFormatting>
  <conditionalFormatting sqref="Y14:Y65">
    <cfRule type="cellIs" dxfId="453" priority="5" stopIfTrue="1" operator="greaterThanOrEqual">
      <formula>9.5</formula>
    </cfRule>
    <cfRule type="cellIs" dxfId="452" priority="6" stopIfTrue="1" operator="lessThan">
      <formula>9.5</formula>
    </cfRule>
  </conditionalFormatting>
  <conditionalFormatting sqref="R14:R52">
    <cfRule type="cellIs" dxfId="451" priority="3" stopIfTrue="1" operator="greaterThanOrEqual">
      <formula>9.5</formula>
    </cfRule>
    <cfRule type="cellIs" dxfId="450" priority="4" stopIfTrue="1" operator="lessThan">
      <formula>9.5</formula>
    </cfRule>
  </conditionalFormatting>
  <conditionalFormatting sqref="V14:V52">
    <cfRule type="cellIs" dxfId="449" priority="1" stopIfTrue="1" operator="greaterThanOrEqual">
      <formula>9.5</formula>
    </cfRule>
    <cfRule type="cellIs" dxfId="448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:AF1007"/>
  <sheetViews>
    <sheetView topLeftCell="A36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62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447" priority="18" stopIfTrue="1" operator="greaterThanOrEqual">
      <formula>9.5</formula>
    </cfRule>
    <cfRule type="cellIs" dxfId="446" priority="19" stopIfTrue="1" operator="lessThan">
      <formula>9.5</formula>
    </cfRule>
  </conditionalFormatting>
  <conditionalFormatting sqref="S14:S65">
    <cfRule type="cellIs" dxfId="445" priority="20" stopIfTrue="1" operator="greaterThanOrEqual">
      <formula>9.5</formula>
    </cfRule>
  </conditionalFormatting>
  <conditionalFormatting sqref="R53:S65 S14:S52">
    <cfRule type="cellIs" dxfId="444" priority="21" stopIfTrue="1" operator="greaterThanOrEqual">
      <formula>9.5</formula>
    </cfRule>
  </conditionalFormatting>
  <conditionalFormatting sqref="R53:R65">
    <cfRule type="cellIs" dxfId="443" priority="22" stopIfTrue="1" operator="lessThan">
      <formula>9.4</formula>
    </cfRule>
    <cfRule type="cellIs" dxfId="442" priority="23" stopIfTrue="1" operator="greaterThanOrEqual">
      <formula>9.5</formula>
    </cfRule>
    <cfRule type="cellIs" dxfId="441" priority="24" stopIfTrue="1" operator="lessThanOrEqual">
      <formula>9</formula>
    </cfRule>
    <cfRule type="cellIs" dxfId="440" priority="25" stopIfTrue="1" operator="greaterThanOrEqual">
      <formula>10</formula>
    </cfRule>
    <cfRule type="cellIs" dxfId="439" priority="26" stopIfTrue="1" operator="lessThanOrEqual">
      <formula>9.4</formula>
    </cfRule>
    <cfRule type="cellIs" dxfId="438" priority="27" stopIfTrue="1" operator="greaterThanOrEqual">
      <formula>9.5</formula>
    </cfRule>
    <cfRule type="cellIs" dxfId="437" priority="28" stopIfTrue="1" operator="lessThanOrEqual">
      <formula>9</formula>
    </cfRule>
    <cfRule type="cellIs" dxfId="436" priority="29" stopIfTrue="1" operator="greaterThanOrEqual">
      <formula>9.5</formula>
    </cfRule>
  </conditionalFormatting>
  <conditionalFormatting sqref="S14:S65">
    <cfRule type="cellIs" dxfId="435" priority="30" stopIfTrue="1" operator="lessThan">
      <formula>9.4</formula>
    </cfRule>
    <cfRule type="cellIs" dxfId="434" priority="31" stopIfTrue="1" operator="lessThanOrEqual">
      <formula>9</formula>
    </cfRule>
  </conditionalFormatting>
  <conditionalFormatting sqref="S14:S65">
    <cfRule type="cellIs" dxfId="433" priority="32" stopIfTrue="1" operator="lessThanOrEqual">
      <formula>9</formula>
    </cfRule>
    <cfRule type="cellIs" dxfId="432" priority="33" stopIfTrue="1" operator="greaterThanOrEqual">
      <formula>10</formula>
    </cfRule>
    <cfRule type="cellIs" dxfId="431" priority="34" stopIfTrue="1" operator="lessThanOrEqual">
      <formula>9.4</formula>
    </cfRule>
    <cfRule type="cellIs" dxfId="430" priority="35" stopIfTrue="1" operator="greaterThanOrEqual">
      <formula>9.5</formula>
    </cfRule>
  </conditionalFormatting>
  <conditionalFormatting sqref="S14:S65">
    <cfRule type="cellIs" dxfId="429" priority="36" stopIfTrue="1" operator="lessThan">
      <formula>9.4</formula>
    </cfRule>
    <cfRule type="cellIs" dxfId="428" priority="37" stopIfTrue="1" operator="greaterThanOrEqual">
      <formula>9.5</formula>
    </cfRule>
    <cfRule type="cellIs" dxfId="427" priority="38" stopIfTrue="1" operator="lessThanOrEqual">
      <formula>9</formula>
    </cfRule>
    <cfRule type="cellIs" dxfId="426" priority="39" stopIfTrue="1" operator="greaterThanOrEqual">
      <formula>10</formula>
    </cfRule>
    <cfRule type="cellIs" dxfId="425" priority="40" stopIfTrue="1" operator="lessThanOrEqual">
      <formula>9.4</formula>
    </cfRule>
    <cfRule type="cellIs" dxfId="424" priority="41" stopIfTrue="1" operator="greaterThanOrEqual">
      <formula>9.5</formula>
    </cfRule>
    <cfRule type="cellIs" dxfId="423" priority="42" stopIfTrue="1" operator="greaterThanOrEqual">
      <formula>9.5</formula>
    </cfRule>
    <cfRule type="cellIs" dxfId="422" priority="43" stopIfTrue="1" operator="lessThanOrEqual">
      <formula>9.4</formula>
    </cfRule>
    <cfRule type="cellIs" dxfId="421" priority="44" stopIfTrue="1" operator="greaterThanOrEqual">
      <formula>9.5</formula>
    </cfRule>
    <cfRule type="cellIs" dxfId="420" priority="45" stopIfTrue="1" operator="greaterThanOrEqual">
      <formula>9.5</formula>
    </cfRule>
  </conditionalFormatting>
  <conditionalFormatting sqref="S14:S65">
    <cfRule type="cellIs" dxfId="419" priority="46" stopIfTrue="1" operator="greaterThanOrEqual">
      <formula>9.5</formula>
    </cfRule>
    <cfRule type="cellIs" dxfId="418" priority="47" stopIfTrue="1" operator="lessThan">
      <formula>9.4</formula>
    </cfRule>
  </conditionalFormatting>
  <conditionalFormatting sqref="V53:V65">
    <cfRule type="cellIs" dxfId="417" priority="48" stopIfTrue="1" operator="greaterThanOrEqual">
      <formula>9.5</formula>
    </cfRule>
    <cfRule type="cellIs" dxfId="416" priority="49" stopIfTrue="1" operator="lessThanOrEqual">
      <formula>9</formula>
    </cfRule>
    <cfRule type="cellIs" dxfId="415" priority="50" stopIfTrue="1" operator="greaterThanOrEqual">
      <formula>10</formula>
    </cfRule>
    <cfRule type="cellIs" dxfId="414" priority="51" stopIfTrue="1" operator="lessThanOrEqual">
      <formula>9.4</formula>
    </cfRule>
    <cfRule type="cellIs" dxfId="413" priority="52" stopIfTrue="1" operator="greaterThanOrEqual">
      <formula>9.5</formula>
    </cfRule>
    <cfRule type="cellIs" dxfId="412" priority="53" stopIfTrue="1" operator="lessThanOrEqual">
      <formula>9</formula>
    </cfRule>
  </conditionalFormatting>
  <conditionalFormatting sqref="V53:W65 W14:W52">
    <cfRule type="cellIs" dxfId="411" priority="54" stopIfTrue="1" operator="greaterThanOrEqual">
      <formula>9.5</formula>
    </cfRule>
  </conditionalFormatting>
  <conditionalFormatting sqref="V53:W65 W14:W52">
    <cfRule type="cellIs" dxfId="410" priority="55" stopIfTrue="1" operator="lessThan">
      <formula>9.4</formula>
    </cfRule>
    <cfRule type="cellIs" dxfId="409" priority="56" stopIfTrue="1" operator="greaterThanOrEqual">
      <formula>9.5</formula>
    </cfRule>
  </conditionalFormatting>
  <conditionalFormatting sqref="W14:W65">
    <cfRule type="cellIs" dxfId="408" priority="58" stopIfTrue="1" operator="greaterThanOrEqual">
      <formula>9.5</formula>
    </cfRule>
  </conditionalFormatting>
  <conditionalFormatting sqref="W14:W65">
    <cfRule type="cellIs" dxfId="407" priority="59" stopIfTrue="1" operator="lessThanOrEqual">
      <formula>9</formula>
    </cfRule>
    <cfRule type="cellIs" dxfId="406" priority="60" stopIfTrue="1" operator="greaterThanOrEqual">
      <formula>10</formula>
    </cfRule>
    <cfRule type="cellIs" dxfId="405" priority="61" stopIfTrue="1" operator="lessThanOrEqual">
      <formula>9.4</formula>
    </cfRule>
    <cfRule type="cellIs" dxfId="404" priority="62" stopIfTrue="1" operator="greaterThanOrEqual">
      <formula>9.5</formula>
    </cfRule>
    <cfRule type="cellIs" dxfId="403" priority="63" stopIfTrue="1" operator="lessThan">
      <formula>9.4</formula>
    </cfRule>
    <cfRule type="cellIs" dxfId="402" priority="64" stopIfTrue="1" operator="greaterThanOrEqual">
      <formula>9.5</formula>
    </cfRule>
    <cfRule type="cellIs" dxfId="401" priority="65" stopIfTrue="1" operator="lessThanOrEqual">
      <formula>9.4</formula>
    </cfRule>
    <cfRule type="cellIs" dxfId="400" priority="66" stopIfTrue="1" operator="greaterThanOrEqual">
      <formula>9.5</formula>
    </cfRule>
    <cfRule type="cellIs" dxfId="399" priority="67" stopIfTrue="1" operator="lessThan">
      <formula>9.4</formula>
    </cfRule>
    <cfRule type="cellIs" dxfId="398" priority="68" stopIfTrue="1" operator="greaterThanOrEqual">
      <formula>9.5</formula>
    </cfRule>
    <cfRule type="cellIs" dxfId="397" priority="69" stopIfTrue="1" operator="lessThanOrEqual">
      <formula>9</formula>
    </cfRule>
    <cfRule type="cellIs" dxfId="396" priority="70" stopIfTrue="1" operator="greaterThanOrEqual">
      <formula>10</formula>
    </cfRule>
    <cfRule type="cellIs" dxfId="395" priority="71" stopIfTrue="1" operator="lessThanOrEqual">
      <formula>9.4</formula>
    </cfRule>
    <cfRule type="cellIs" dxfId="394" priority="72" stopIfTrue="1" operator="greaterThanOrEqual">
      <formula>9.5</formula>
    </cfRule>
    <cfRule type="cellIs" dxfId="393" priority="73" stopIfTrue="1" operator="lessThanOrEqual">
      <formula>9</formula>
    </cfRule>
  </conditionalFormatting>
  <conditionalFormatting sqref="W14:W65">
    <cfRule type="cellIs" dxfId="392" priority="57" stopIfTrue="1" operator="greaterThanOrEqual">
      <formula>9.5</formula>
    </cfRule>
  </conditionalFormatting>
  <conditionalFormatting sqref="V4">
    <cfRule type="cellIs" dxfId="391" priority="11" stopIfTrue="1" operator="lessThanOrEqual">
      <formula>9</formula>
    </cfRule>
  </conditionalFormatting>
  <conditionalFormatting sqref="V4">
    <cfRule type="cellIs" dxfId="390" priority="12" stopIfTrue="1" operator="greaterThanOrEqual">
      <formula>9.5</formula>
    </cfRule>
  </conditionalFormatting>
  <conditionalFormatting sqref="V4">
    <cfRule type="cellIs" dxfId="389" priority="13" stopIfTrue="1" operator="greaterThanOrEqual">
      <formula>10</formula>
    </cfRule>
  </conditionalFormatting>
  <conditionalFormatting sqref="V4">
    <cfRule type="cellIs" dxfId="388" priority="14" stopIfTrue="1" operator="lessThanOrEqual">
      <formula>9</formula>
    </cfRule>
  </conditionalFormatting>
  <conditionalFormatting sqref="V4">
    <cfRule type="cellIs" dxfId="387" priority="15" stopIfTrue="1" operator="lessThan">
      <formula>9.4</formula>
    </cfRule>
    <cfRule type="cellIs" dxfId="386" priority="16" stopIfTrue="1" operator="lessThanOrEqual">
      <formula>9.4</formula>
    </cfRule>
  </conditionalFormatting>
  <conditionalFormatting sqref="V4">
    <cfRule type="cellIs" dxfId="385" priority="17" stopIfTrue="1" operator="greaterThanOrEqual">
      <formula>9.5</formula>
    </cfRule>
  </conditionalFormatting>
  <conditionalFormatting sqref="T14:T65">
    <cfRule type="cellIs" dxfId="384" priority="9" stopIfTrue="1" operator="greaterThanOrEqual">
      <formula>9.5</formula>
    </cfRule>
    <cfRule type="cellIs" dxfId="383" priority="10" stopIfTrue="1" operator="lessThan">
      <formula>9.5</formula>
    </cfRule>
  </conditionalFormatting>
  <conditionalFormatting sqref="X14:X65">
    <cfRule type="cellIs" dxfId="382" priority="7" stopIfTrue="1" operator="greaterThanOrEqual">
      <formula>9.5</formula>
    </cfRule>
    <cfRule type="cellIs" dxfId="381" priority="8" stopIfTrue="1" operator="lessThan">
      <formula>9.5</formula>
    </cfRule>
  </conditionalFormatting>
  <conditionalFormatting sqref="Y14:Y65">
    <cfRule type="cellIs" dxfId="380" priority="5" stopIfTrue="1" operator="greaterThanOrEqual">
      <formula>9.5</formula>
    </cfRule>
    <cfRule type="cellIs" dxfId="379" priority="6" stopIfTrue="1" operator="lessThan">
      <formula>9.5</formula>
    </cfRule>
  </conditionalFormatting>
  <conditionalFormatting sqref="R14:R52">
    <cfRule type="cellIs" dxfId="378" priority="3" stopIfTrue="1" operator="greaterThanOrEqual">
      <formula>9.5</formula>
    </cfRule>
    <cfRule type="cellIs" dxfId="377" priority="4" stopIfTrue="1" operator="lessThan">
      <formula>9.5</formula>
    </cfRule>
  </conditionalFormatting>
  <conditionalFormatting sqref="V14:V52">
    <cfRule type="cellIs" dxfId="376" priority="1" stopIfTrue="1" operator="greaterThanOrEqual">
      <formula>9.5</formula>
    </cfRule>
    <cfRule type="cellIs" dxfId="375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/>
  <dimension ref="A1:AF1007"/>
  <sheetViews>
    <sheetView topLeftCell="A36"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63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374" priority="18" stopIfTrue="1" operator="greaterThanOrEqual">
      <formula>9.5</formula>
    </cfRule>
    <cfRule type="cellIs" dxfId="373" priority="19" stopIfTrue="1" operator="lessThan">
      <formula>9.5</formula>
    </cfRule>
  </conditionalFormatting>
  <conditionalFormatting sqref="S14:S65">
    <cfRule type="cellIs" dxfId="372" priority="20" stopIfTrue="1" operator="greaterThanOrEqual">
      <formula>9.5</formula>
    </cfRule>
  </conditionalFormatting>
  <conditionalFormatting sqref="R53:S65 S14:S52">
    <cfRule type="cellIs" dxfId="371" priority="21" stopIfTrue="1" operator="greaterThanOrEqual">
      <formula>9.5</formula>
    </cfRule>
  </conditionalFormatting>
  <conditionalFormatting sqref="R53:R65">
    <cfRule type="cellIs" dxfId="370" priority="22" stopIfTrue="1" operator="lessThan">
      <formula>9.4</formula>
    </cfRule>
    <cfRule type="cellIs" dxfId="369" priority="23" stopIfTrue="1" operator="greaterThanOrEqual">
      <formula>9.5</formula>
    </cfRule>
    <cfRule type="cellIs" dxfId="368" priority="24" stopIfTrue="1" operator="lessThanOrEqual">
      <formula>9</formula>
    </cfRule>
    <cfRule type="cellIs" dxfId="367" priority="25" stopIfTrue="1" operator="greaterThanOrEqual">
      <formula>10</formula>
    </cfRule>
    <cfRule type="cellIs" dxfId="366" priority="26" stopIfTrue="1" operator="lessThanOrEqual">
      <formula>9.4</formula>
    </cfRule>
    <cfRule type="cellIs" dxfId="365" priority="27" stopIfTrue="1" operator="greaterThanOrEqual">
      <formula>9.5</formula>
    </cfRule>
    <cfRule type="cellIs" dxfId="364" priority="28" stopIfTrue="1" operator="lessThanOrEqual">
      <formula>9</formula>
    </cfRule>
    <cfRule type="cellIs" dxfId="363" priority="29" stopIfTrue="1" operator="greaterThanOrEqual">
      <formula>9.5</formula>
    </cfRule>
  </conditionalFormatting>
  <conditionalFormatting sqref="S14:S65">
    <cfRule type="cellIs" dxfId="362" priority="30" stopIfTrue="1" operator="lessThan">
      <formula>9.4</formula>
    </cfRule>
    <cfRule type="cellIs" dxfId="361" priority="31" stopIfTrue="1" operator="lessThanOrEqual">
      <formula>9</formula>
    </cfRule>
  </conditionalFormatting>
  <conditionalFormatting sqref="S14:S65">
    <cfRule type="cellIs" dxfId="360" priority="32" stopIfTrue="1" operator="lessThanOrEqual">
      <formula>9</formula>
    </cfRule>
    <cfRule type="cellIs" dxfId="359" priority="33" stopIfTrue="1" operator="greaterThanOrEqual">
      <formula>10</formula>
    </cfRule>
    <cfRule type="cellIs" dxfId="358" priority="34" stopIfTrue="1" operator="lessThanOrEqual">
      <formula>9.4</formula>
    </cfRule>
    <cfRule type="cellIs" dxfId="357" priority="35" stopIfTrue="1" operator="greaterThanOrEqual">
      <formula>9.5</formula>
    </cfRule>
  </conditionalFormatting>
  <conditionalFormatting sqref="S14:S65">
    <cfRule type="cellIs" dxfId="356" priority="36" stopIfTrue="1" operator="lessThan">
      <formula>9.4</formula>
    </cfRule>
    <cfRule type="cellIs" dxfId="355" priority="37" stopIfTrue="1" operator="greaterThanOrEqual">
      <formula>9.5</formula>
    </cfRule>
    <cfRule type="cellIs" dxfId="354" priority="38" stopIfTrue="1" operator="lessThanOrEqual">
      <formula>9</formula>
    </cfRule>
    <cfRule type="cellIs" dxfId="353" priority="39" stopIfTrue="1" operator="greaterThanOrEqual">
      <formula>10</formula>
    </cfRule>
    <cfRule type="cellIs" dxfId="352" priority="40" stopIfTrue="1" operator="lessThanOrEqual">
      <formula>9.4</formula>
    </cfRule>
    <cfRule type="cellIs" dxfId="351" priority="41" stopIfTrue="1" operator="greaterThanOrEqual">
      <formula>9.5</formula>
    </cfRule>
    <cfRule type="cellIs" dxfId="350" priority="42" stopIfTrue="1" operator="greaterThanOrEqual">
      <formula>9.5</formula>
    </cfRule>
    <cfRule type="cellIs" dxfId="349" priority="43" stopIfTrue="1" operator="lessThanOrEqual">
      <formula>9.4</formula>
    </cfRule>
    <cfRule type="cellIs" dxfId="348" priority="44" stopIfTrue="1" operator="greaterThanOrEqual">
      <formula>9.5</formula>
    </cfRule>
    <cfRule type="cellIs" dxfId="347" priority="45" stopIfTrue="1" operator="greaterThanOrEqual">
      <formula>9.5</formula>
    </cfRule>
  </conditionalFormatting>
  <conditionalFormatting sqref="S14:S65">
    <cfRule type="cellIs" dxfId="346" priority="46" stopIfTrue="1" operator="greaterThanOrEqual">
      <formula>9.5</formula>
    </cfRule>
    <cfRule type="cellIs" dxfId="345" priority="47" stopIfTrue="1" operator="lessThan">
      <formula>9.4</formula>
    </cfRule>
  </conditionalFormatting>
  <conditionalFormatting sqref="V53:V65">
    <cfRule type="cellIs" dxfId="344" priority="48" stopIfTrue="1" operator="greaterThanOrEqual">
      <formula>9.5</formula>
    </cfRule>
    <cfRule type="cellIs" dxfId="343" priority="49" stopIfTrue="1" operator="lessThanOrEqual">
      <formula>9</formula>
    </cfRule>
    <cfRule type="cellIs" dxfId="342" priority="50" stopIfTrue="1" operator="greaterThanOrEqual">
      <formula>10</formula>
    </cfRule>
    <cfRule type="cellIs" dxfId="341" priority="51" stopIfTrue="1" operator="lessThanOrEqual">
      <formula>9.4</formula>
    </cfRule>
    <cfRule type="cellIs" dxfId="340" priority="52" stopIfTrue="1" operator="greaterThanOrEqual">
      <formula>9.5</formula>
    </cfRule>
    <cfRule type="cellIs" dxfId="339" priority="53" stopIfTrue="1" operator="lessThanOrEqual">
      <formula>9</formula>
    </cfRule>
  </conditionalFormatting>
  <conditionalFormatting sqref="V53:W65 W14:W52">
    <cfRule type="cellIs" dxfId="338" priority="54" stopIfTrue="1" operator="greaterThanOrEqual">
      <formula>9.5</formula>
    </cfRule>
  </conditionalFormatting>
  <conditionalFormatting sqref="V53:W65 W14:W52">
    <cfRule type="cellIs" dxfId="337" priority="55" stopIfTrue="1" operator="lessThan">
      <formula>9.4</formula>
    </cfRule>
    <cfRule type="cellIs" dxfId="336" priority="56" stopIfTrue="1" operator="greaterThanOrEqual">
      <formula>9.5</formula>
    </cfRule>
  </conditionalFormatting>
  <conditionalFormatting sqref="W14:W65">
    <cfRule type="cellIs" dxfId="335" priority="58" stopIfTrue="1" operator="greaterThanOrEqual">
      <formula>9.5</formula>
    </cfRule>
  </conditionalFormatting>
  <conditionalFormatting sqref="W14:W65">
    <cfRule type="cellIs" dxfId="334" priority="59" stopIfTrue="1" operator="lessThanOrEqual">
      <formula>9</formula>
    </cfRule>
    <cfRule type="cellIs" dxfId="333" priority="60" stopIfTrue="1" operator="greaterThanOrEqual">
      <formula>10</formula>
    </cfRule>
    <cfRule type="cellIs" dxfId="332" priority="61" stopIfTrue="1" operator="lessThanOrEqual">
      <formula>9.4</formula>
    </cfRule>
    <cfRule type="cellIs" dxfId="331" priority="62" stopIfTrue="1" operator="greaterThanOrEqual">
      <formula>9.5</formula>
    </cfRule>
    <cfRule type="cellIs" dxfId="330" priority="63" stopIfTrue="1" operator="lessThan">
      <formula>9.4</formula>
    </cfRule>
    <cfRule type="cellIs" dxfId="329" priority="64" stopIfTrue="1" operator="greaterThanOrEqual">
      <formula>9.5</formula>
    </cfRule>
    <cfRule type="cellIs" dxfId="328" priority="65" stopIfTrue="1" operator="lessThanOrEqual">
      <formula>9.4</formula>
    </cfRule>
    <cfRule type="cellIs" dxfId="327" priority="66" stopIfTrue="1" operator="greaterThanOrEqual">
      <formula>9.5</formula>
    </cfRule>
    <cfRule type="cellIs" dxfId="326" priority="67" stopIfTrue="1" operator="lessThan">
      <formula>9.4</formula>
    </cfRule>
    <cfRule type="cellIs" dxfId="325" priority="68" stopIfTrue="1" operator="greaterThanOrEqual">
      <formula>9.5</formula>
    </cfRule>
    <cfRule type="cellIs" dxfId="324" priority="69" stopIfTrue="1" operator="lessThanOrEqual">
      <formula>9</formula>
    </cfRule>
    <cfRule type="cellIs" dxfId="323" priority="70" stopIfTrue="1" operator="greaterThanOrEqual">
      <formula>10</formula>
    </cfRule>
    <cfRule type="cellIs" dxfId="322" priority="71" stopIfTrue="1" operator="lessThanOrEqual">
      <formula>9.4</formula>
    </cfRule>
    <cfRule type="cellIs" dxfId="321" priority="72" stopIfTrue="1" operator="greaterThanOrEqual">
      <formula>9.5</formula>
    </cfRule>
    <cfRule type="cellIs" dxfId="320" priority="73" stopIfTrue="1" operator="lessThanOrEqual">
      <formula>9</formula>
    </cfRule>
  </conditionalFormatting>
  <conditionalFormatting sqref="W14:W65">
    <cfRule type="cellIs" dxfId="319" priority="57" stopIfTrue="1" operator="greaterThanOrEqual">
      <formula>9.5</formula>
    </cfRule>
  </conditionalFormatting>
  <conditionalFormatting sqref="V4">
    <cfRule type="cellIs" dxfId="318" priority="11" stopIfTrue="1" operator="lessThanOrEqual">
      <formula>9</formula>
    </cfRule>
  </conditionalFormatting>
  <conditionalFormatting sqref="V4">
    <cfRule type="cellIs" dxfId="317" priority="12" stopIfTrue="1" operator="greaterThanOrEqual">
      <formula>9.5</formula>
    </cfRule>
  </conditionalFormatting>
  <conditionalFormatting sqref="V4">
    <cfRule type="cellIs" dxfId="316" priority="13" stopIfTrue="1" operator="greaterThanOrEqual">
      <formula>10</formula>
    </cfRule>
  </conditionalFormatting>
  <conditionalFormatting sqref="V4">
    <cfRule type="cellIs" dxfId="315" priority="14" stopIfTrue="1" operator="lessThanOrEqual">
      <formula>9</formula>
    </cfRule>
  </conditionalFormatting>
  <conditionalFormatting sqref="V4">
    <cfRule type="cellIs" dxfId="314" priority="15" stopIfTrue="1" operator="lessThan">
      <formula>9.4</formula>
    </cfRule>
    <cfRule type="cellIs" dxfId="313" priority="16" stopIfTrue="1" operator="lessThanOrEqual">
      <formula>9.4</formula>
    </cfRule>
  </conditionalFormatting>
  <conditionalFormatting sqref="V4">
    <cfRule type="cellIs" dxfId="312" priority="17" stopIfTrue="1" operator="greaterThanOrEqual">
      <formula>9.5</formula>
    </cfRule>
  </conditionalFormatting>
  <conditionalFormatting sqref="T14:T65">
    <cfRule type="cellIs" dxfId="311" priority="9" stopIfTrue="1" operator="greaterThanOrEqual">
      <formula>9.5</formula>
    </cfRule>
    <cfRule type="cellIs" dxfId="310" priority="10" stopIfTrue="1" operator="lessThan">
      <formula>9.5</formula>
    </cfRule>
  </conditionalFormatting>
  <conditionalFormatting sqref="X14:X65">
    <cfRule type="cellIs" dxfId="309" priority="7" stopIfTrue="1" operator="greaterThanOrEqual">
      <formula>9.5</formula>
    </cfRule>
    <cfRule type="cellIs" dxfId="308" priority="8" stopIfTrue="1" operator="lessThan">
      <formula>9.5</formula>
    </cfRule>
  </conditionalFormatting>
  <conditionalFormatting sqref="Y14:Y65">
    <cfRule type="cellIs" dxfId="307" priority="5" stopIfTrue="1" operator="greaterThanOrEqual">
      <formula>9.5</formula>
    </cfRule>
    <cfRule type="cellIs" dxfId="306" priority="6" stopIfTrue="1" operator="lessThan">
      <formula>9.5</formula>
    </cfRule>
  </conditionalFormatting>
  <conditionalFormatting sqref="R14:R52">
    <cfRule type="cellIs" dxfId="305" priority="3" stopIfTrue="1" operator="greaterThanOrEqual">
      <formula>9.5</formula>
    </cfRule>
    <cfRule type="cellIs" dxfId="304" priority="4" stopIfTrue="1" operator="lessThan">
      <formula>9.5</formula>
    </cfRule>
  </conditionalFormatting>
  <conditionalFormatting sqref="V14:V52">
    <cfRule type="cellIs" dxfId="303" priority="1" stopIfTrue="1" operator="greaterThanOrEqual">
      <formula>9.5</formula>
    </cfRule>
    <cfRule type="cellIs" dxfId="302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/>
  <dimension ref="A1:AF1007"/>
  <sheetViews>
    <sheetView zoomScale="85" zoomScaleNormal="85" workbookViewId="0">
      <selection activeCell="A66" sqref="A66:XFD66"/>
    </sheetView>
  </sheetViews>
  <sheetFormatPr defaultColWidth="14.42578125" defaultRowHeight="15" customHeight="1"/>
  <cols>
    <col min="1" max="1" width="6.140625" style="123" customWidth="1"/>
    <col min="2" max="2" width="10.7109375" style="123" customWidth="1"/>
    <col min="3" max="10" width="5" style="96" customWidth="1"/>
    <col min="11" max="11" width="10.140625" style="96" customWidth="1"/>
    <col min="12" max="12" width="4.140625" style="123" customWidth="1"/>
    <col min="13" max="13" width="3.42578125" style="123" customWidth="1"/>
    <col min="14" max="15" width="5.28515625" style="123" customWidth="1"/>
    <col min="16" max="16" width="5.7109375" style="123" bestFit="1" customWidth="1"/>
    <col min="17" max="17" width="4.28515625" style="123" customWidth="1"/>
    <col min="18" max="18" width="5.28515625" style="123" customWidth="1"/>
    <col min="19" max="19" width="5.5703125" style="123" customWidth="1"/>
    <col min="20" max="20" width="5.42578125" style="123" customWidth="1"/>
    <col min="21" max="21" width="4.42578125" style="123" customWidth="1"/>
    <col min="22" max="22" width="5.28515625" style="123" customWidth="1"/>
    <col min="23" max="23" width="5" style="123" customWidth="1"/>
    <col min="24" max="24" width="5.7109375" style="123" bestFit="1" customWidth="1"/>
    <col min="25" max="25" width="5.85546875" style="123" customWidth="1"/>
    <col min="26" max="29" width="6" style="123" customWidth="1"/>
    <col min="30" max="32" width="8.7109375" style="123" customWidth="1"/>
    <col min="33" max="16384" width="14.42578125" style="123"/>
  </cols>
  <sheetData>
    <row r="1" spans="1:32" ht="14.45" customHeight="1">
      <c r="A1" s="196" t="s">
        <v>67</v>
      </c>
      <c r="B1" s="196"/>
      <c r="C1" s="196"/>
      <c r="D1" s="124"/>
      <c r="E1" s="124"/>
      <c r="F1" s="124"/>
      <c r="G1" s="124"/>
      <c r="H1" s="124"/>
      <c r="I1" s="124"/>
      <c r="J1" s="124"/>
      <c r="K1" s="124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8"/>
      <c r="AE1" s="78"/>
      <c r="AF1" s="78"/>
    </row>
    <row r="2" spans="1:32" ht="15" customHeight="1">
      <c r="A2" s="192" t="s">
        <v>68</v>
      </c>
      <c r="B2" s="193"/>
      <c r="C2" s="193"/>
      <c r="D2" s="125"/>
      <c r="E2" s="125"/>
      <c r="F2" s="125"/>
      <c r="G2" s="125"/>
      <c r="H2" s="125"/>
      <c r="I2" s="125"/>
      <c r="J2" s="125"/>
      <c r="K2" s="125"/>
      <c r="L2" s="77"/>
      <c r="M2" s="77"/>
      <c r="N2" s="77"/>
      <c r="O2" s="77"/>
      <c r="P2" s="77"/>
      <c r="Q2" s="77"/>
      <c r="R2" s="77"/>
      <c r="S2" s="77"/>
      <c r="T2" s="77"/>
      <c r="U2" s="197"/>
      <c r="V2" s="197"/>
      <c r="W2" s="197"/>
      <c r="X2" s="197"/>
      <c r="Y2" s="197"/>
      <c r="Z2" s="197"/>
      <c r="AA2" s="197"/>
      <c r="AB2" s="197"/>
      <c r="AC2" s="197"/>
      <c r="AD2" s="78"/>
      <c r="AE2" s="78"/>
      <c r="AF2" s="78"/>
    </row>
    <row r="3" spans="1:32" ht="15" customHeight="1">
      <c r="A3" s="79"/>
      <c r="B3" s="80"/>
      <c r="C3" s="93"/>
      <c r="D3" s="93"/>
      <c r="E3" s="93"/>
      <c r="F3" s="93"/>
      <c r="G3" s="93"/>
      <c r="H3" s="93"/>
      <c r="I3" s="93"/>
      <c r="J3" s="93"/>
      <c r="K3" s="93"/>
      <c r="L3" s="77"/>
      <c r="M3" s="77"/>
      <c r="N3" s="77"/>
      <c r="O3" s="77"/>
      <c r="P3" s="77"/>
      <c r="Q3" s="77"/>
      <c r="R3" s="77"/>
      <c r="S3" s="77"/>
      <c r="T3" s="81"/>
      <c r="U3" s="197"/>
      <c r="V3" s="197"/>
      <c r="W3" s="197"/>
      <c r="X3" s="197"/>
      <c r="Y3" s="197"/>
      <c r="Z3" s="197"/>
      <c r="AA3" s="197"/>
      <c r="AB3" s="197"/>
      <c r="AC3" s="197"/>
      <c r="AD3" s="78"/>
      <c r="AE3" s="78"/>
      <c r="AF3" s="78"/>
    </row>
    <row r="4" spans="1:32" ht="15" customHeight="1">
      <c r="A4" s="194" t="s">
        <v>69</v>
      </c>
      <c r="B4" s="182"/>
      <c r="C4" s="182"/>
      <c r="D4" s="125"/>
      <c r="E4" s="125"/>
      <c r="F4" s="125"/>
      <c r="G4" s="125"/>
      <c r="H4" s="125"/>
      <c r="I4" s="125"/>
      <c r="J4" s="125"/>
      <c r="K4" s="125"/>
      <c r="L4" s="77"/>
      <c r="M4" s="77"/>
      <c r="N4" s="77"/>
      <c r="O4" s="77"/>
      <c r="P4" s="77"/>
      <c r="Q4" s="77"/>
      <c r="R4" s="77"/>
      <c r="S4" s="77"/>
      <c r="T4" s="82"/>
      <c r="U4" s="82"/>
      <c r="V4" s="195"/>
      <c r="W4" s="195"/>
      <c r="X4" s="195"/>
      <c r="Y4" s="195"/>
      <c r="Z4" s="195"/>
      <c r="AA4" s="126"/>
      <c r="AB4" s="126"/>
      <c r="AC4" s="126"/>
      <c r="AD4" s="78"/>
      <c r="AE4" s="78"/>
      <c r="AF4" s="78"/>
    </row>
    <row r="5" spans="1:32">
      <c r="A5" s="181" t="s">
        <v>0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78"/>
      <c r="AE5" s="78"/>
      <c r="AF5" s="78"/>
    </row>
    <row r="6" spans="1:32">
      <c r="A6" s="181" t="s">
        <v>15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82"/>
      <c r="AD6" s="78"/>
      <c r="AE6" s="83"/>
      <c r="AF6" s="84"/>
    </row>
    <row r="7" spans="1:32">
      <c r="A7" s="181" t="s">
        <v>1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82"/>
      <c r="AD7" s="78"/>
      <c r="AE7" s="83"/>
      <c r="AF7" s="84"/>
    </row>
    <row r="8" spans="1:32">
      <c r="A8" s="189" t="s">
        <v>76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78"/>
      <c r="AE8" s="83"/>
      <c r="AF8" s="84"/>
    </row>
    <row r="9" spans="1:32" ht="28.5" customHeight="1" thickBot="1">
      <c r="A9" s="190" t="s">
        <v>145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78"/>
      <c r="AE9" s="85"/>
      <c r="AF9" s="84"/>
    </row>
    <row r="10" spans="1:32" ht="21" thickBot="1">
      <c r="A10" s="109" t="s">
        <v>86</v>
      </c>
      <c r="B10" s="112"/>
      <c r="C10" s="101"/>
      <c r="D10" s="101"/>
      <c r="E10" s="155" t="s">
        <v>89</v>
      </c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  <c r="Q10" s="109" t="s">
        <v>87</v>
      </c>
      <c r="R10" s="112"/>
      <c r="S10" s="112"/>
      <c r="T10" s="155" t="s">
        <v>92</v>
      </c>
      <c r="U10" s="155"/>
      <c r="V10" s="155"/>
      <c r="W10" s="155"/>
      <c r="X10" s="155"/>
      <c r="Y10" s="155"/>
      <c r="Z10" s="155"/>
      <c r="AA10" s="155"/>
      <c r="AB10" s="155"/>
      <c r="AC10" s="156"/>
      <c r="AD10" s="78"/>
      <c r="AE10" s="78"/>
      <c r="AF10" s="78"/>
    </row>
    <row r="11" spans="1:32" ht="26.25" customHeight="1" thickBot="1">
      <c r="A11" s="186" t="s">
        <v>16</v>
      </c>
      <c r="B11" s="186" t="s">
        <v>17</v>
      </c>
      <c r="C11" s="160" t="s">
        <v>18</v>
      </c>
      <c r="D11" s="161"/>
      <c r="E11" s="161"/>
      <c r="F11" s="161"/>
      <c r="G11" s="161"/>
      <c r="H11" s="161"/>
      <c r="I11" s="161"/>
      <c r="J11" s="161"/>
      <c r="K11" s="162"/>
      <c r="L11" s="199" t="s">
        <v>8</v>
      </c>
      <c r="M11" s="201" t="s">
        <v>19</v>
      </c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5"/>
      <c r="AD11" s="78"/>
      <c r="AE11" s="78"/>
      <c r="AF11" s="78"/>
    </row>
    <row r="12" spans="1:32" ht="16.5" thickBot="1">
      <c r="A12" s="191"/>
      <c r="B12" s="191"/>
      <c r="C12" s="163"/>
      <c r="D12" s="164"/>
      <c r="E12" s="164"/>
      <c r="F12" s="164"/>
      <c r="G12" s="164"/>
      <c r="H12" s="164"/>
      <c r="I12" s="164"/>
      <c r="J12" s="164"/>
      <c r="K12" s="165"/>
      <c r="L12" s="191"/>
      <c r="M12" s="186" t="s">
        <v>12</v>
      </c>
      <c r="N12" s="183" t="s">
        <v>20</v>
      </c>
      <c r="O12" s="184"/>
      <c r="P12" s="185"/>
      <c r="Q12" s="186" t="s">
        <v>12</v>
      </c>
      <c r="R12" s="183" t="s">
        <v>21</v>
      </c>
      <c r="S12" s="184"/>
      <c r="T12" s="185"/>
      <c r="U12" s="186" t="s">
        <v>22</v>
      </c>
      <c r="V12" s="188" t="s">
        <v>23</v>
      </c>
      <c r="W12" s="184"/>
      <c r="X12" s="185"/>
      <c r="Y12" s="186" t="s">
        <v>24</v>
      </c>
      <c r="Z12" s="169" t="s">
        <v>25</v>
      </c>
      <c r="AA12" s="170"/>
      <c r="AB12" s="171"/>
      <c r="AC12" s="186" t="s">
        <v>16</v>
      </c>
      <c r="AD12" s="78"/>
      <c r="AE12" s="78"/>
    </row>
    <row r="13" spans="1:32" ht="15.75" thickBot="1">
      <c r="A13" s="187"/>
      <c r="B13" s="187"/>
      <c r="C13" s="166"/>
      <c r="D13" s="167"/>
      <c r="E13" s="167"/>
      <c r="F13" s="167"/>
      <c r="G13" s="167"/>
      <c r="H13" s="167"/>
      <c r="I13" s="167"/>
      <c r="J13" s="167"/>
      <c r="K13" s="168"/>
      <c r="L13" s="187"/>
      <c r="M13" s="187"/>
      <c r="N13" s="86" t="s">
        <v>26</v>
      </c>
      <c r="O13" s="86" t="s">
        <v>27</v>
      </c>
      <c r="P13" s="86" t="s">
        <v>28</v>
      </c>
      <c r="Q13" s="187"/>
      <c r="R13" s="86" t="s">
        <v>26</v>
      </c>
      <c r="S13" s="86" t="s">
        <v>27</v>
      </c>
      <c r="T13" s="86" t="s">
        <v>29</v>
      </c>
      <c r="U13" s="187"/>
      <c r="V13" s="86" t="s">
        <v>26</v>
      </c>
      <c r="W13" s="86" t="s">
        <v>27</v>
      </c>
      <c r="X13" s="86" t="s">
        <v>30</v>
      </c>
      <c r="Y13" s="187"/>
      <c r="Z13" s="172"/>
      <c r="AA13" s="173"/>
      <c r="AB13" s="174"/>
      <c r="AC13" s="187"/>
      <c r="AD13" s="78"/>
      <c r="AE13" s="78"/>
    </row>
    <row r="14" spans="1:32" ht="16.5" thickBot="1">
      <c r="A14" s="97">
        <f>LISTA!A8</f>
        <v>1</v>
      </c>
      <c r="B14" s="97">
        <f>LISTA!B8</f>
        <v>77031</v>
      </c>
      <c r="C14" s="152" t="str">
        <f>LISTA!C8</f>
        <v>ABEL RICARDO FAUSTO JORGE</v>
      </c>
      <c r="D14" s="153"/>
      <c r="E14" s="153"/>
      <c r="F14" s="153"/>
      <c r="G14" s="153"/>
      <c r="H14" s="153"/>
      <c r="I14" s="153"/>
      <c r="J14" s="153"/>
      <c r="K14" s="154"/>
      <c r="L14" s="97" t="str">
        <f>LISTA!D8</f>
        <v>M</v>
      </c>
      <c r="M14" s="98"/>
      <c r="N14" s="87"/>
      <c r="O14" s="102"/>
      <c r="P14" s="92">
        <f t="shared" ref="P14:P65" si="0">IFERROR(AVERAGE(N14:O14),0)</f>
        <v>0</v>
      </c>
      <c r="Q14" s="102"/>
      <c r="R14" s="87"/>
      <c r="S14" s="87"/>
      <c r="T14" s="87">
        <f>IFERROR(AVERAGE(R14:S14),0)</f>
        <v>0</v>
      </c>
      <c r="U14" s="103"/>
      <c r="V14" s="87"/>
      <c r="W14" s="87"/>
      <c r="X14" s="87">
        <f>IFERROR(AVERAGE(V14:W14),0)</f>
        <v>0</v>
      </c>
      <c r="Y14" s="87">
        <f>AVERAGE(X14,T14,P14)</f>
        <v>0</v>
      </c>
      <c r="Z14" s="157"/>
      <c r="AA14" s="158"/>
      <c r="AB14" s="159"/>
      <c r="AC14" s="97">
        <f>A14</f>
        <v>1</v>
      </c>
      <c r="AD14" s="78"/>
      <c r="AE14" s="78"/>
    </row>
    <row r="15" spans="1:32" ht="16.5" thickBot="1">
      <c r="A15" s="97">
        <f>LISTA!A9</f>
        <v>2</v>
      </c>
      <c r="B15" s="97">
        <f>LISTA!B9</f>
        <v>77032</v>
      </c>
      <c r="C15" s="152" t="str">
        <f>LISTA!C9</f>
        <v>ABRAÃO DONGALA ABEL GARCIA</v>
      </c>
      <c r="D15" s="153"/>
      <c r="E15" s="153"/>
      <c r="F15" s="153"/>
      <c r="G15" s="153"/>
      <c r="H15" s="153"/>
      <c r="I15" s="153"/>
      <c r="J15" s="153"/>
      <c r="K15" s="154"/>
      <c r="L15" s="97" t="str">
        <f>LISTA!D9</f>
        <v>M</v>
      </c>
      <c r="M15" s="99"/>
      <c r="N15" s="104"/>
      <c r="O15" s="104"/>
      <c r="P15" s="105">
        <f t="shared" si="0"/>
        <v>0</v>
      </c>
      <c r="Q15" s="104"/>
      <c r="R15" s="104"/>
      <c r="S15" s="106"/>
      <c r="T15" s="106">
        <f t="shared" ref="T15:T65" si="1">IFERROR(AVERAGE(R15:S15),0)</f>
        <v>0</v>
      </c>
      <c r="U15" s="107"/>
      <c r="V15" s="104"/>
      <c r="W15" s="106"/>
      <c r="X15" s="106">
        <f t="shared" ref="X15:X65" si="2">IFERROR(AVERAGE(V15:W15),0)</f>
        <v>0</v>
      </c>
      <c r="Y15" s="106">
        <f t="shared" ref="Y15:Y65" si="3">AVERAGE(X15,T15,P15)</f>
        <v>0</v>
      </c>
      <c r="Z15" s="157"/>
      <c r="AA15" s="158"/>
      <c r="AB15" s="159"/>
      <c r="AC15" s="108">
        <f t="shared" ref="AC15:AC65" si="4">A15</f>
        <v>2</v>
      </c>
      <c r="AD15" s="78"/>
      <c r="AE15" s="78"/>
    </row>
    <row r="16" spans="1:32" ht="16.5" thickBot="1">
      <c r="A16" s="97">
        <f>LISTA!A10</f>
        <v>3</v>
      </c>
      <c r="B16" s="97">
        <f>LISTA!B10</f>
        <v>77033</v>
      </c>
      <c r="C16" s="152" t="str">
        <f>LISTA!C10</f>
        <v>ADELMO JOÃO DIAS QUIZUNDA</v>
      </c>
      <c r="D16" s="153"/>
      <c r="E16" s="153"/>
      <c r="F16" s="153"/>
      <c r="G16" s="153"/>
      <c r="H16" s="153"/>
      <c r="I16" s="153"/>
      <c r="J16" s="153"/>
      <c r="K16" s="154"/>
      <c r="L16" s="97" t="str">
        <f>LISTA!D10</f>
        <v>M</v>
      </c>
      <c r="M16" s="99"/>
      <c r="N16" s="104"/>
      <c r="O16" s="104"/>
      <c r="P16" s="105">
        <f t="shared" si="0"/>
        <v>0</v>
      </c>
      <c r="Q16" s="104"/>
      <c r="R16" s="104"/>
      <c r="S16" s="106"/>
      <c r="T16" s="106">
        <f t="shared" si="1"/>
        <v>0</v>
      </c>
      <c r="U16" s="107"/>
      <c r="V16" s="104"/>
      <c r="W16" s="106"/>
      <c r="X16" s="106">
        <f t="shared" si="2"/>
        <v>0</v>
      </c>
      <c r="Y16" s="106">
        <f t="shared" si="3"/>
        <v>0</v>
      </c>
      <c r="Z16" s="157"/>
      <c r="AA16" s="158"/>
      <c r="AB16" s="159"/>
      <c r="AC16" s="108">
        <f t="shared" si="4"/>
        <v>3</v>
      </c>
      <c r="AD16" s="78"/>
      <c r="AE16" s="78"/>
    </row>
    <row r="17" spans="1:31" ht="16.5" thickBot="1">
      <c r="A17" s="97">
        <f>LISTA!A11</f>
        <v>4</v>
      </c>
      <c r="B17" s="97">
        <f>LISTA!B11</f>
        <v>77034</v>
      </c>
      <c r="C17" s="152" t="str">
        <f>LISTA!C11</f>
        <v>ADILSOM MUANHA ALEXANDRE</v>
      </c>
      <c r="D17" s="153"/>
      <c r="E17" s="153"/>
      <c r="F17" s="153"/>
      <c r="G17" s="153"/>
      <c r="H17" s="153"/>
      <c r="I17" s="153"/>
      <c r="J17" s="153"/>
      <c r="K17" s="154"/>
      <c r="L17" s="97" t="str">
        <f>LISTA!D11</f>
        <v>M</v>
      </c>
      <c r="M17" s="99"/>
      <c r="N17" s="104"/>
      <c r="O17" s="104"/>
      <c r="P17" s="105">
        <f t="shared" si="0"/>
        <v>0</v>
      </c>
      <c r="Q17" s="104"/>
      <c r="R17" s="104"/>
      <c r="S17" s="106"/>
      <c r="T17" s="106">
        <f t="shared" si="1"/>
        <v>0</v>
      </c>
      <c r="U17" s="107"/>
      <c r="V17" s="104"/>
      <c r="W17" s="106"/>
      <c r="X17" s="106">
        <f t="shared" si="2"/>
        <v>0</v>
      </c>
      <c r="Y17" s="106">
        <f t="shared" si="3"/>
        <v>0</v>
      </c>
      <c r="Z17" s="157"/>
      <c r="AA17" s="158"/>
      <c r="AB17" s="159"/>
      <c r="AC17" s="108">
        <f t="shared" si="4"/>
        <v>4</v>
      </c>
      <c r="AD17" s="78"/>
      <c r="AE17" s="78"/>
    </row>
    <row r="18" spans="1:31" ht="16.5" thickBot="1">
      <c r="A18" s="97">
        <f>LISTA!A12</f>
        <v>5</v>
      </c>
      <c r="B18" s="97">
        <f>LISTA!B12</f>
        <v>77035</v>
      </c>
      <c r="C18" s="152" t="str">
        <f>LISTA!C12</f>
        <v>AGOSTINHO COSTA FREITAS</v>
      </c>
      <c r="D18" s="153"/>
      <c r="E18" s="153"/>
      <c r="F18" s="153"/>
      <c r="G18" s="153"/>
      <c r="H18" s="153"/>
      <c r="I18" s="153"/>
      <c r="J18" s="153"/>
      <c r="K18" s="154"/>
      <c r="L18" s="97" t="str">
        <f>LISTA!D12</f>
        <v>M</v>
      </c>
      <c r="M18" s="99"/>
      <c r="N18" s="104"/>
      <c r="O18" s="104"/>
      <c r="P18" s="105">
        <f t="shared" si="0"/>
        <v>0</v>
      </c>
      <c r="Q18" s="104"/>
      <c r="R18" s="104"/>
      <c r="S18" s="106"/>
      <c r="T18" s="106">
        <f t="shared" si="1"/>
        <v>0</v>
      </c>
      <c r="U18" s="107"/>
      <c r="V18" s="104"/>
      <c r="W18" s="106"/>
      <c r="X18" s="106">
        <f t="shared" si="2"/>
        <v>0</v>
      </c>
      <c r="Y18" s="106">
        <f t="shared" si="3"/>
        <v>0</v>
      </c>
      <c r="Z18" s="157"/>
      <c r="AA18" s="158"/>
      <c r="AB18" s="159"/>
      <c r="AC18" s="108">
        <f t="shared" si="4"/>
        <v>5</v>
      </c>
      <c r="AD18" s="78"/>
      <c r="AE18" s="78"/>
    </row>
    <row r="19" spans="1:31" ht="16.5" thickBot="1">
      <c r="A19" s="97">
        <f>LISTA!A13</f>
        <v>6</v>
      </c>
      <c r="B19" s="97">
        <f>LISTA!B13</f>
        <v>77036</v>
      </c>
      <c r="C19" s="152" t="str">
        <f>LISTA!C13</f>
        <v>ALBERTINA KIWILA LUEMBA JOSÉ</v>
      </c>
      <c r="D19" s="153"/>
      <c r="E19" s="153"/>
      <c r="F19" s="153"/>
      <c r="G19" s="153"/>
      <c r="H19" s="153"/>
      <c r="I19" s="153"/>
      <c r="J19" s="153"/>
      <c r="K19" s="154"/>
      <c r="L19" s="97" t="str">
        <f>LISTA!D13</f>
        <v>F</v>
      </c>
      <c r="M19" s="99"/>
      <c r="N19" s="104"/>
      <c r="O19" s="104"/>
      <c r="P19" s="105">
        <f t="shared" si="0"/>
        <v>0</v>
      </c>
      <c r="Q19" s="104"/>
      <c r="R19" s="104"/>
      <c r="S19" s="106"/>
      <c r="T19" s="106">
        <f t="shared" si="1"/>
        <v>0</v>
      </c>
      <c r="U19" s="107"/>
      <c r="V19" s="104"/>
      <c r="W19" s="106"/>
      <c r="X19" s="106">
        <f t="shared" si="2"/>
        <v>0</v>
      </c>
      <c r="Y19" s="106">
        <f t="shared" si="3"/>
        <v>0</v>
      </c>
      <c r="Z19" s="157"/>
      <c r="AA19" s="158"/>
      <c r="AB19" s="159"/>
      <c r="AC19" s="108">
        <f t="shared" si="4"/>
        <v>6</v>
      </c>
      <c r="AD19" s="78"/>
      <c r="AE19" s="78"/>
    </row>
    <row r="20" spans="1:31" ht="16.5" thickBot="1">
      <c r="A20" s="97">
        <f>LISTA!A14</f>
        <v>7</v>
      </c>
      <c r="B20" s="97">
        <f>LISTA!B14</f>
        <v>77037</v>
      </c>
      <c r="C20" s="152" t="str">
        <f>LISTA!C14</f>
        <v>ALBERTO SANTANA DA SILVA ROCHA</v>
      </c>
      <c r="D20" s="153"/>
      <c r="E20" s="153"/>
      <c r="F20" s="153"/>
      <c r="G20" s="153"/>
      <c r="H20" s="153"/>
      <c r="I20" s="153"/>
      <c r="J20" s="153"/>
      <c r="K20" s="154"/>
      <c r="L20" s="97" t="str">
        <f>LISTA!D14</f>
        <v>M</v>
      </c>
      <c r="M20" s="99"/>
      <c r="N20" s="104"/>
      <c r="O20" s="104"/>
      <c r="P20" s="105">
        <f t="shared" si="0"/>
        <v>0</v>
      </c>
      <c r="Q20" s="104"/>
      <c r="R20" s="104"/>
      <c r="S20" s="106"/>
      <c r="T20" s="106">
        <f t="shared" si="1"/>
        <v>0</v>
      </c>
      <c r="U20" s="107"/>
      <c r="V20" s="104"/>
      <c r="W20" s="106"/>
      <c r="X20" s="106">
        <f t="shared" si="2"/>
        <v>0</v>
      </c>
      <c r="Y20" s="106">
        <f t="shared" si="3"/>
        <v>0</v>
      </c>
      <c r="Z20" s="157"/>
      <c r="AA20" s="158"/>
      <c r="AB20" s="159"/>
      <c r="AC20" s="108">
        <f t="shared" si="4"/>
        <v>7</v>
      </c>
      <c r="AD20" s="78"/>
      <c r="AE20" s="78"/>
    </row>
    <row r="21" spans="1:31" ht="15.75" customHeight="1" thickBot="1">
      <c r="A21" s="97">
        <f>LISTA!A15</f>
        <v>8</v>
      </c>
      <c r="B21" s="97">
        <f>LISTA!B15</f>
        <v>77038</v>
      </c>
      <c r="C21" s="152" t="str">
        <f>LISTA!C15</f>
        <v>ALEXANDRE SEBASTIÃO JÚNIOR ANDRÉ</v>
      </c>
      <c r="D21" s="153"/>
      <c r="E21" s="153"/>
      <c r="F21" s="153"/>
      <c r="G21" s="153"/>
      <c r="H21" s="153"/>
      <c r="I21" s="153"/>
      <c r="J21" s="153"/>
      <c r="K21" s="154"/>
      <c r="L21" s="97" t="str">
        <f>LISTA!D15</f>
        <v>M</v>
      </c>
      <c r="M21" s="99"/>
      <c r="N21" s="104"/>
      <c r="O21" s="104"/>
      <c r="P21" s="105">
        <f t="shared" si="0"/>
        <v>0</v>
      </c>
      <c r="Q21" s="104"/>
      <c r="R21" s="104"/>
      <c r="S21" s="106"/>
      <c r="T21" s="106">
        <f t="shared" si="1"/>
        <v>0</v>
      </c>
      <c r="U21" s="107"/>
      <c r="V21" s="104"/>
      <c r="W21" s="106"/>
      <c r="X21" s="106">
        <f t="shared" si="2"/>
        <v>0</v>
      </c>
      <c r="Y21" s="106">
        <f t="shared" si="3"/>
        <v>0</v>
      </c>
      <c r="Z21" s="157"/>
      <c r="AA21" s="158"/>
      <c r="AB21" s="159"/>
      <c r="AC21" s="108">
        <f t="shared" si="4"/>
        <v>8</v>
      </c>
      <c r="AD21" s="78"/>
      <c r="AE21" s="78"/>
    </row>
    <row r="22" spans="1:31" ht="15.75" customHeight="1" thickBot="1">
      <c r="A22" s="97">
        <f>LISTA!A16</f>
        <v>9</v>
      </c>
      <c r="B22" s="97">
        <f>LISTA!B16</f>
        <v>77039</v>
      </c>
      <c r="C22" s="152" t="str">
        <f>LISTA!C16</f>
        <v xml:space="preserve">ANTÓNIO BALTAZAR PEDRO </v>
      </c>
      <c r="D22" s="153"/>
      <c r="E22" s="153"/>
      <c r="F22" s="153"/>
      <c r="G22" s="153"/>
      <c r="H22" s="153"/>
      <c r="I22" s="153"/>
      <c r="J22" s="153"/>
      <c r="K22" s="154"/>
      <c r="L22" s="97" t="str">
        <f>LISTA!D16</f>
        <v>M</v>
      </c>
      <c r="M22" s="99"/>
      <c r="N22" s="104"/>
      <c r="O22" s="104"/>
      <c r="P22" s="105">
        <f t="shared" si="0"/>
        <v>0</v>
      </c>
      <c r="Q22" s="104"/>
      <c r="R22" s="104"/>
      <c r="S22" s="106"/>
      <c r="T22" s="106">
        <f t="shared" si="1"/>
        <v>0</v>
      </c>
      <c r="U22" s="107"/>
      <c r="V22" s="104"/>
      <c r="W22" s="106"/>
      <c r="X22" s="106">
        <f t="shared" si="2"/>
        <v>0</v>
      </c>
      <c r="Y22" s="106">
        <f t="shared" si="3"/>
        <v>0</v>
      </c>
      <c r="Z22" s="157"/>
      <c r="AA22" s="158"/>
      <c r="AB22" s="159"/>
      <c r="AC22" s="108">
        <f t="shared" si="4"/>
        <v>9</v>
      </c>
      <c r="AD22" s="78"/>
      <c r="AE22" s="78"/>
    </row>
    <row r="23" spans="1:31" ht="15.75" customHeight="1" thickBot="1">
      <c r="A23" s="97">
        <f>LISTA!A17</f>
        <v>10</v>
      </c>
      <c r="B23" s="97">
        <f>LISTA!B17</f>
        <v>77040</v>
      </c>
      <c r="C23" s="152" t="str">
        <f>LISTA!C17</f>
        <v>BENVIDA SILVANA UNO VALERIANO</v>
      </c>
      <c r="D23" s="153"/>
      <c r="E23" s="153"/>
      <c r="F23" s="153"/>
      <c r="G23" s="153"/>
      <c r="H23" s="153"/>
      <c r="I23" s="153"/>
      <c r="J23" s="153"/>
      <c r="K23" s="154"/>
      <c r="L23" s="97" t="str">
        <f>LISTA!D17</f>
        <v>F</v>
      </c>
      <c r="M23" s="99"/>
      <c r="N23" s="104"/>
      <c r="O23" s="104"/>
      <c r="P23" s="105">
        <f t="shared" si="0"/>
        <v>0</v>
      </c>
      <c r="Q23" s="104"/>
      <c r="R23" s="104"/>
      <c r="S23" s="106"/>
      <c r="T23" s="106">
        <f t="shared" si="1"/>
        <v>0</v>
      </c>
      <c r="U23" s="107"/>
      <c r="V23" s="104"/>
      <c r="W23" s="106"/>
      <c r="X23" s="106">
        <f t="shared" si="2"/>
        <v>0</v>
      </c>
      <c r="Y23" s="106">
        <f t="shared" si="3"/>
        <v>0</v>
      </c>
      <c r="Z23" s="157"/>
      <c r="AA23" s="158"/>
      <c r="AB23" s="159"/>
      <c r="AC23" s="108">
        <f t="shared" si="4"/>
        <v>10</v>
      </c>
      <c r="AD23" s="78"/>
      <c r="AE23" s="78"/>
    </row>
    <row r="24" spans="1:31" ht="15.75" customHeight="1" thickBot="1">
      <c r="A24" s="97">
        <f>LISTA!A18</f>
        <v>11</v>
      </c>
      <c r="B24" s="97">
        <f>LISTA!B18</f>
        <v>77041</v>
      </c>
      <c r="C24" s="152" t="str">
        <f>LISTA!C18</f>
        <v>CAETANO ERNESTO ALBERTO</v>
      </c>
      <c r="D24" s="153"/>
      <c r="E24" s="153"/>
      <c r="F24" s="153"/>
      <c r="G24" s="153"/>
      <c r="H24" s="153"/>
      <c r="I24" s="153"/>
      <c r="J24" s="153"/>
      <c r="K24" s="154"/>
      <c r="L24" s="97" t="str">
        <f>LISTA!D18</f>
        <v>M</v>
      </c>
      <c r="M24" s="99"/>
      <c r="N24" s="104"/>
      <c r="O24" s="104"/>
      <c r="P24" s="105">
        <f t="shared" si="0"/>
        <v>0</v>
      </c>
      <c r="Q24" s="104"/>
      <c r="R24" s="104"/>
      <c r="S24" s="106"/>
      <c r="T24" s="106">
        <f t="shared" si="1"/>
        <v>0</v>
      </c>
      <c r="U24" s="107"/>
      <c r="V24" s="104"/>
      <c r="W24" s="106"/>
      <c r="X24" s="106">
        <f t="shared" si="2"/>
        <v>0</v>
      </c>
      <c r="Y24" s="106">
        <f t="shared" si="3"/>
        <v>0</v>
      </c>
      <c r="Z24" s="157"/>
      <c r="AA24" s="158"/>
      <c r="AB24" s="159"/>
      <c r="AC24" s="108">
        <f t="shared" si="4"/>
        <v>11</v>
      </c>
      <c r="AD24" s="78"/>
      <c r="AE24" s="78"/>
    </row>
    <row r="25" spans="1:31" ht="15.75" customHeight="1" thickBot="1">
      <c r="A25" s="97">
        <f>LISTA!A19</f>
        <v>12</v>
      </c>
      <c r="B25" s="97">
        <f>LISTA!B19</f>
        <v>77042</v>
      </c>
      <c r="C25" s="152" t="str">
        <f>LISTA!C19</f>
        <v>CAROLINA MISSONGO AGOSTINHO</v>
      </c>
      <c r="D25" s="153"/>
      <c r="E25" s="153"/>
      <c r="F25" s="153"/>
      <c r="G25" s="153"/>
      <c r="H25" s="153"/>
      <c r="I25" s="153"/>
      <c r="J25" s="153"/>
      <c r="K25" s="154"/>
      <c r="L25" s="97" t="str">
        <f>LISTA!D19</f>
        <v>F</v>
      </c>
      <c r="M25" s="99"/>
      <c r="N25" s="104"/>
      <c r="O25" s="104"/>
      <c r="P25" s="105">
        <f t="shared" si="0"/>
        <v>0</v>
      </c>
      <c r="Q25" s="104"/>
      <c r="R25" s="104"/>
      <c r="S25" s="106"/>
      <c r="T25" s="106">
        <f t="shared" si="1"/>
        <v>0</v>
      </c>
      <c r="U25" s="107"/>
      <c r="V25" s="104"/>
      <c r="W25" s="106"/>
      <c r="X25" s="106">
        <f t="shared" si="2"/>
        <v>0</v>
      </c>
      <c r="Y25" s="106">
        <f t="shared" si="3"/>
        <v>0</v>
      </c>
      <c r="Z25" s="157"/>
      <c r="AA25" s="158"/>
      <c r="AB25" s="159"/>
      <c r="AC25" s="108">
        <f t="shared" si="4"/>
        <v>12</v>
      </c>
      <c r="AD25" s="78"/>
      <c r="AE25" s="78"/>
    </row>
    <row r="26" spans="1:31" ht="15.75" customHeight="1" thickBot="1">
      <c r="A26" s="97">
        <f>LISTA!A20</f>
        <v>13</v>
      </c>
      <c r="B26" s="97">
        <f>LISTA!B20</f>
        <v>77043</v>
      </c>
      <c r="C26" s="152" t="str">
        <f>LISTA!C20</f>
        <v xml:space="preserve">CIFERCIANO AUGUSTO GRAÇA MIGUEL </v>
      </c>
      <c r="D26" s="153"/>
      <c r="E26" s="153"/>
      <c r="F26" s="153"/>
      <c r="G26" s="153"/>
      <c r="H26" s="153"/>
      <c r="I26" s="153"/>
      <c r="J26" s="153"/>
      <c r="K26" s="154"/>
      <c r="L26" s="97" t="str">
        <f>LISTA!D20</f>
        <v>M</v>
      </c>
      <c r="M26" s="99"/>
      <c r="N26" s="104"/>
      <c r="O26" s="104"/>
      <c r="P26" s="105">
        <f t="shared" si="0"/>
        <v>0</v>
      </c>
      <c r="Q26" s="104"/>
      <c r="R26" s="104"/>
      <c r="S26" s="106"/>
      <c r="T26" s="106">
        <f t="shared" si="1"/>
        <v>0</v>
      </c>
      <c r="U26" s="107"/>
      <c r="V26" s="104"/>
      <c r="W26" s="106"/>
      <c r="X26" s="106">
        <f t="shared" si="2"/>
        <v>0</v>
      </c>
      <c r="Y26" s="106">
        <f t="shared" si="3"/>
        <v>0</v>
      </c>
      <c r="Z26" s="157"/>
      <c r="AA26" s="158"/>
      <c r="AB26" s="159"/>
      <c r="AC26" s="108">
        <f t="shared" si="4"/>
        <v>13</v>
      </c>
      <c r="AD26" s="78"/>
      <c r="AE26" s="78"/>
    </row>
    <row r="27" spans="1:31" ht="15.75" customHeight="1" thickBot="1">
      <c r="A27" s="97">
        <f>LISTA!A21</f>
        <v>14</v>
      </c>
      <c r="B27" s="97">
        <f>LISTA!B21</f>
        <v>77044</v>
      </c>
      <c r="C27" s="152" t="str">
        <f>LISTA!C21</f>
        <v>CLÉUSIA LOURENÇO ANTÓNIO</v>
      </c>
      <c r="D27" s="153"/>
      <c r="E27" s="153"/>
      <c r="F27" s="153"/>
      <c r="G27" s="153"/>
      <c r="H27" s="153"/>
      <c r="I27" s="153"/>
      <c r="J27" s="153"/>
      <c r="K27" s="154"/>
      <c r="L27" s="97" t="str">
        <f>LISTA!D21</f>
        <v>F</v>
      </c>
      <c r="M27" s="99"/>
      <c r="N27" s="104"/>
      <c r="O27" s="104"/>
      <c r="P27" s="105">
        <f t="shared" si="0"/>
        <v>0</v>
      </c>
      <c r="Q27" s="104"/>
      <c r="R27" s="104"/>
      <c r="S27" s="106"/>
      <c r="T27" s="106">
        <f t="shared" si="1"/>
        <v>0</v>
      </c>
      <c r="U27" s="107"/>
      <c r="V27" s="104"/>
      <c r="W27" s="106"/>
      <c r="X27" s="106">
        <f t="shared" si="2"/>
        <v>0</v>
      </c>
      <c r="Y27" s="106">
        <f t="shared" si="3"/>
        <v>0</v>
      </c>
      <c r="Z27" s="157"/>
      <c r="AA27" s="158"/>
      <c r="AB27" s="159"/>
      <c r="AC27" s="108">
        <f t="shared" si="4"/>
        <v>14</v>
      </c>
      <c r="AD27" s="78"/>
      <c r="AE27" s="78"/>
    </row>
    <row r="28" spans="1:31" ht="15.75" customHeight="1" thickBot="1">
      <c r="A28" s="97">
        <f>LISTA!A22</f>
        <v>15</v>
      </c>
      <c r="B28" s="97">
        <f>LISTA!B22</f>
        <v>77045</v>
      </c>
      <c r="C28" s="152" t="str">
        <f>LISTA!C22</f>
        <v>DANIEL NASSONGA BAMBI</v>
      </c>
      <c r="D28" s="153"/>
      <c r="E28" s="153"/>
      <c r="F28" s="153"/>
      <c r="G28" s="153"/>
      <c r="H28" s="153"/>
      <c r="I28" s="153"/>
      <c r="J28" s="153"/>
      <c r="K28" s="154"/>
      <c r="L28" s="97" t="str">
        <f>LISTA!D22</f>
        <v>M</v>
      </c>
      <c r="M28" s="99"/>
      <c r="N28" s="104"/>
      <c r="O28" s="104"/>
      <c r="P28" s="105">
        <f t="shared" si="0"/>
        <v>0</v>
      </c>
      <c r="Q28" s="104"/>
      <c r="R28" s="104"/>
      <c r="S28" s="106"/>
      <c r="T28" s="106">
        <f t="shared" si="1"/>
        <v>0</v>
      </c>
      <c r="U28" s="107"/>
      <c r="V28" s="104"/>
      <c r="W28" s="106"/>
      <c r="X28" s="106">
        <f t="shared" si="2"/>
        <v>0</v>
      </c>
      <c r="Y28" s="106">
        <f t="shared" si="3"/>
        <v>0</v>
      </c>
      <c r="Z28" s="157"/>
      <c r="AA28" s="158"/>
      <c r="AB28" s="159"/>
      <c r="AC28" s="108">
        <f t="shared" si="4"/>
        <v>15</v>
      </c>
      <c r="AD28" s="78"/>
      <c r="AE28" s="78"/>
    </row>
    <row r="29" spans="1:31" ht="15.75" customHeight="1" thickBot="1">
      <c r="A29" s="97">
        <f>LISTA!A23</f>
        <v>16</v>
      </c>
      <c r="B29" s="97">
        <f>LISTA!B23</f>
        <v>77046</v>
      </c>
      <c r="C29" s="152" t="str">
        <f>LISTA!C23</f>
        <v>DÁRIO DANIEL KATATA YOPILU</v>
      </c>
      <c r="D29" s="153"/>
      <c r="E29" s="153"/>
      <c r="F29" s="153"/>
      <c r="G29" s="153"/>
      <c r="H29" s="153"/>
      <c r="I29" s="153"/>
      <c r="J29" s="153"/>
      <c r="K29" s="154"/>
      <c r="L29" s="97" t="str">
        <f>LISTA!D23</f>
        <v>M</v>
      </c>
      <c r="M29" s="99"/>
      <c r="N29" s="104"/>
      <c r="O29" s="104"/>
      <c r="P29" s="105">
        <f t="shared" si="0"/>
        <v>0</v>
      </c>
      <c r="Q29" s="104"/>
      <c r="R29" s="104"/>
      <c r="S29" s="106"/>
      <c r="T29" s="106">
        <f t="shared" si="1"/>
        <v>0</v>
      </c>
      <c r="U29" s="107"/>
      <c r="V29" s="104"/>
      <c r="W29" s="106"/>
      <c r="X29" s="106">
        <f t="shared" si="2"/>
        <v>0</v>
      </c>
      <c r="Y29" s="106">
        <f t="shared" si="3"/>
        <v>0</v>
      </c>
      <c r="Z29" s="157"/>
      <c r="AA29" s="158"/>
      <c r="AB29" s="159"/>
      <c r="AC29" s="108">
        <f t="shared" si="4"/>
        <v>16</v>
      </c>
      <c r="AD29" s="78"/>
      <c r="AE29" s="78"/>
    </row>
    <row r="30" spans="1:31" ht="15.75" customHeight="1" thickBot="1">
      <c r="A30" s="97">
        <f>LISTA!A24</f>
        <v>17</v>
      </c>
      <c r="B30" s="97">
        <f>LISTA!B24</f>
        <v>77047</v>
      </c>
      <c r="C30" s="152" t="str">
        <f>LISTA!C24</f>
        <v>DELFINA LUCONDO SAMOSAIA</v>
      </c>
      <c r="D30" s="153"/>
      <c r="E30" s="153"/>
      <c r="F30" s="153"/>
      <c r="G30" s="153"/>
      <c r="H30" s="153"/>
      <c r="I30" s="153"/>
      <c r="J30" s="153"/>
      <c r="K30" s="154"/>
      <c r="L30" s="97" t="str">
        <f>LISTA!D24</f>
        <v>F</v>
      </c>
      <c r="M30" s="99"/>
      <c r="N30" s="104"/>
      <c r="O30" s="104"/>
      <c r="P30" s="105">
        <f t="shared" si="0"/>
        <v>0</v>
      </c>
      <c r="Q30" s="104"/>
      <c r="R30" s="104"/>
      <c r="S30" s="106"/>
      <c r="T30" s="106">
        <f t="shared" si="1"/>
        <v>0</v>
      </c>
      <c r="U30" s="107"/>
      <c r="V30" s="104"/>
      <c r="W30" s="106"/>
      <c r="X30" s="106">
        <f t="shared" si="2"/>
        <v>0</v>
      </c>
      <c r="Y30" s="106">
        <f t="shared" si="3"/>
        <v>0</v>
      </c>
      <c r="Z30" s="157"/>
      <c r="AA30" s="158"/>
      <c r="AB30" s="159"/>
      <c r="AC30" s="108">
        <f t="shared" si="4"/>
        <v>17</v>
      </c>
      <c r="AD30" s="78"/>
      <c r="AE30" s="78"/>
    </row>
    <row r="31" spans="1:31" ht="15.75" customHeight="1" thickBot="1">
      <c r="A31" s="97">
        <f>LISTA!A25</f>
        <v>18</v>
      </c>
      <c r="B31" s="97">
        <f>LISTA!B25</f>
        <v>77048</v>
      </c>
      <c r="C31" s="152" t="str">
        <f>LISTA!C25</f>
        <v>DIASONAMA CELESTINA TALA CASTANHEIRO</v>
      </c>
      <c r="D31" s="153"/>
      <c r="E31" s="153"/>
      <c r="F31" s="153"/>
      <c r="G31" s="153"/>
      <c r="H31" s="153"/>
      <c r="I31" s="153"/>
      <c r="J31" s="153"/>
      <c r="K31" s="154"/>
      <c r="L31" s="97" t="str">
        <f>LISTA!D25</f>
        <v>F</v>
      </c>
      <c r="M31" s="99"/>
      <c r="N31" s="104"/>
      <c r="O31" s="104"/>
      <c r="P31" s="105">
        <f t="shared" si="0"/>
        <v>0</v>
      </c>
      <c r="Q31" s="104"/>
      <c r="R31" s="104"/>
      <c r="S31" s="106"/>
      <c r="T31" s="106">
        <f t="shared" si="1"/>
        <v>0</v>
      </c>
      <c r="U31" s="107"/>
      <c r="V31" s="104"/>
      <c r="W31" s="106"/>
      <c r="X31" s="106">
        <f t="shared" si="2"/>
        <v>0</v>
      </c>
      <c r="Y31" s="106">
        <f t="shared" si="3"/>
        <v>0</v>
      </c>
      <c r="Z31" s="157"/>
      <c r="AA31" s="158"/>
      <c r="AB31" s="159"/>
      <c r="AC31" s="108">
        <f t="shared" si="4"/>
        <v>18</v>
      </c>
      <c r="AD31" s="78"/>
      <c r="AE31" s="78"/>
    </row>
    <row r="32" spans="1:31" ht="15.75" customHeight="1" thickBot="1">
      <c r="A32" s="97">
        <f>LISTA!A26</f>
        <v>19</v>
      </c>
      <c r="B32" s="97">
        <f>LISTA!B26</f>
        <v>75812</v>
      </c>
      <c r="C32" s="152" t="str">
        <f>LISTA!C26</f>
        <v>BELMIRO TETA DOMINGOS</v>
      </c>
      <c r="D32" s="153"/>
      <c r="E32" s="153"/>
      <c r="F32" s="153"/>
      <c r="G32" s="153"/>
      <c r="H32" s="153"/>
      <c r="I32" s="153"/>
      <c r="J32" s="153"/>
      <c r="K32" s="154"/>
      <c r="L32" s="97" t="str">
        <f>LISTA!D26</f>
        <v>M</v>
      </c>
      <c r="M32" s="99"/>
      <c r="N32" s="104"/>
      <c r="O32" s="104"/>
      <c r="P32" s="105">
        <f t="shared" si="0"/>
        <v>0</v>
      </c>
      <c r="Q32" s="104"/>
      <c r="R32" s="104"/>
      <c r="S32" s="106"/>
      <c r="T32" s="106">
        <f t="shared" si="1"/>
        <v>0</v>
      </c>
      <c r="U32" s="107"/>
      <c r="V32" s="104"/>
      <c r="W32" s="106"/>
      <c r="X32" s="106">
        <f t="shared" si="2"/>
        <v>0</v>
      </c>
      <c r="Y32" s="106">
        <f t="shared" si="3"/>
        <v>0</v>
      </c>
      <c r="Z32" s="157"/>
      <c r="AA32" s="158"/>
      <c r="AB32" s="159"/>
      <c r="AC32" s="108">
        <f t="shared" si="4"/>
        <v>19</v>
      </c>
      <c r="AD32" s="78"/>
      <c r="AE32" s="78"/>
    </row>
    <row r="33" spans="1:31" ht="15.75" customHeight="1" thickBot="1">
      <c r="A33" s="97">
        <f>LISTA!A27</f>
        <v>20</v>
      </c>
      <c r="B33" s="97">
        <f>LISTA!B27</f>
        <v>77050</v>
      </c>
      <c r="C33" s="152" t="str">
        <f>LISTA!C27</f>
        <v>ELIELSON TUNGUNO MIGUEL LUANGO</v>
      </c>
      <c r="D33" s="153"/>
      <c r="E33" s="153"/>
      <c r="F33" s="153"/>
      <c r="G33" s="153"/>
      <c r="H33" s="153"/>
      <c r="I33" s="153"/>
      <c r="J33" s="153"/>
      <c r="K33" s="154"/>
      <c r="L33" s="97" t="str">
        <f>LISTA!D27</f>
        <v>M</v>
      </c>
      <c r="M33" s="99"/>
      <c r="N33" s="104"/>
      <c r="O33" s="104"/>
      <c r="P33" s="105">
        <f t="shared" si="0"/>
        <v>0</v>
      </c>
      <c r="Q33" s="104"/>
      <c r="R33" s="104"/>
      <c r="S33" s="106"/>
      <c r="T33" s="106">
        <f t="shared" si="1"/>
        <v>0</v>
      </c>
      <c r="U33" s="107"/>
      <c r="V33" s="104"/>
      <c r="W33" s="106"/>
      <c r="X33" s="106">
        <f t="shared" si="2"/>
        <v>0</v>
      </c>
      <c r="Y33" s="106">
        <f t="shared" si="3"/>
        <v>0</v>
      </c>
      <c r="Z33" s="157"/>
      <c r="AA33" s="158"/>
      <c r="AB33" s="159"/>
      <c r="AC33" s="108">
        <f t="shared" si="4"/>
        <v>20</v>
      </c>
      <c r="AD33" s="78"/>
      <c r="AE33" s="78"/>
    </row>
    <row r="34" spans="1:31" ht="15.75" customHeight="1" thickBot="1">
      <c r="A34" s="97">
        <f>LISTA!A28</f>
        <v>21</v>
      </c>
      <c r="B34" s="97">
        <f>LISTA!B28</f>
        <v>77051</v>
      </c>
      <c r="C34" s="152" t="str">
        <f>LISTA!C28</f>
        <v>ELIESER HERNANI PAULINO CELESTINO</v>
      </c>
      <c r="D34" s="153"/>
      <c r="E34" s="153"/>
      <c r="F34" s="153"/>
      <c r="G34" s="153"/>
      <c r="H34" s="153"/>
      <c r="I34" s="153"/>
      <c r="J34" s="153"/>
      <c r="K34" s="154"/>
      <c r="L34" s="97" t="str">
        <f>LISTA!D28</f>
        <v>M</v>
      </c>
      <c r="M34" s="99"/>
      <c r="N34" s="104"/>
      <c r="O34" s="104"/>
      <c r="P34" s="105">
        <f t="shared" si="0"/>
        <v>0</v>
      </c>
      <c r="Q34" s="104"/>
      <c r="R34" s="104"/>
      <c r="S34" s="106"/>
      <c r="T34" s="106">
        <f t="shared" si="1"/>
        <v>0</v>
      </c>
      <c r="U34" s="107"/>
      <c r="V34" s="104"/>
      <c r="W34" s="106"/>
      <c r="X34" s="106">
        <f t="shared" si="2"/>
        <v>0</v>
      </c>
      <c r="Y34" s="106">
        <f t="shared" si="3"/>
        <v>0</v>
      </c>
      <c r="Z34" s="157"/>
      <c r="AA34" s="158"/>
      <c r="AB34" s="159"/>
      <c r="AC34" s="108">
        <f t="shared" si="4"/>
        <v>21</v>
      </c>
      <c r="AD34" s="78"/>
      <c r="AE34" s="78"/>
    </row>
    <row r="35" spans="1:31" ht="15.75" customHeight="1" thickBot="1">
      <c r="A35" s="97">
        <f>LISTA!A29</f>
        <v>22</v>
      </c>
      <c r="B35" s="97">
        <f>LISTA!B29</f>
        <v>77052</v>
      </c>
      <c r="C35" s="152" t="str">
        <f>LISTA!C29</f>
        <v>ETELVINO DOS SANTOS CURSINO DIAS</v>
      </c>
      <c r="D35" s="153"/>
      <c r="E35" s="153"/>
      <c r="F35" s="153"/>
      <c r="G35" s="153"/>
      <c r="H35" s="153"/>
      <c r="I35" s="153"/>
      <c r="J35" s="153"/>
      <c r="K35" s="154"/>
      <c r="L35" s="97" t="str">
        <f>LISTA!D29</f>
        <v>M</v>
      </c>
      <c r="M35" s="99"/>
      <c r="N35" s="104"/>
      <c r="O35" s="104"/>
      <c r="P35" s="105">
        <f t="shared" si="0"/>
        <v>0</v>
      </c>
      <c r="Q35" s="104"/>
      <c r="R35" s="104"/>
      <c r="S35" s="106"/>
      <c r="T35" s="106">
        <f t="shared" si="1"/>
        <v>0</v>
      </c>
      <c r="U35" s="107"/>
      <c r="V35" s="104"/>
      <c r="W35" s="106"/>
      <c r="X35" s="106">
        <f t="shared" si="2"/>
        <v>0</v>
      </c>
      <c r="Y35" s="106">
        <f t="shared" si="3"/>
        <v>0</v>
      </c>
      <c r="Z35" s="157"/>
      <c r="AA35" s="158"/>
      <c r="AB35" s="159"/>
      <c r="AC35" s="108">
        <f t="shared" si="4"/>
        <v>22</v>
      </c>
      <c r="AD35" s="78"/>
      <c r="AE35" s="78"/>
    </row>
    <row r="36" spans="1:31" ht="15.75" customHeight="1" thickBot="1">
      <c r="A36" s="97">
        <f>LISTA!A30</f>
        <v>23</v>
      </c>
      <c r="B36" s="97">
        <f>LISTA!B30</f>
        <v>77053</v>
      </c>
      <c r="C36" s="152" t="str">
        <f>LISTA!C30</f>
        <v>FILOMENA DOMINGOS MANUEL</v>
      </c>
      <c r="D36" s="153"/>
      <c r="E36" s="153"/>
      <c r="F36" s="153"/>
      <c r="G36" s="153"/>
      <c r="H36" s="153"/>
      <c r="I36" s="153"/>
      <c r="J36" s="153"/>
      <c r="K36" s="154"/>
      <c r="L36" s="97" t="str">
        <f>LISTA!D30</f>
        <v>F</v>
      </c>
      <c r="M36" s="99"/>
      <c r="N36" s="104"/>
      <c r="O36" s="104"/>
      <c r="P36" s="105">
        <f t="shared" si="0"/>
        <v>0</v>
      </c>
      <c r="Q36" s="104"/>
      <c r="R36" s="104"/>
      <c r="S36" s="106"/>
      <c r="T36" s="106">
        <f t="shared" si="1"/>
        <v>0</v>
      </c>
      <c r="U36" s="107"/>
      <c r="V36" s="104"/>
      <c r="W36" s="106"/>
      <c r="X36" s="106">
        <f t="shared" si="2"/>
        <v>0</v>
      </c>
      <c r="Y36" s="106">
        <f t="shared" si="3"/>
        <v>0</v>
      </c>
      <c r="Z36" s="157"/>
      <c r="AA36" s="158"/>
      <c r="AB36" s="159"/>
      <c r="AC36" s="108">
        <f t="shared" si="4"/>
        <v>23</v>
      </c>
      <c r="AD36" s="78"/>
      <c r="AE36" s="78"/>
    </row>
    <row r="37" spans="1:31" ht="15.75" customHeight="1" thickBot="1">
      <c r="A37" s="97">
        <f>LISTA!A31</f>
        <v>24</v>
      </c>
      <c r="B37" s="97">
        <f>LISTA!B31</f>
        <v>74387</v>
      </c>
      <c r="C37" s="152" t="str">
        <f>LISTA!C31</f>
        <v>GABRIEL WAGNER DOS SANTOS COSTA</v>
      </c>
      <c r="D37" s="153"/>
      <c r="E37" s="153"/>
      <c r="F37" s="153"/>
      <c r="G37" s="153"/>
      <c r="H37" s="153"/>
      <c r="I37" s="153"/>
      <c r="J37" s="153"/>
      <c r="K37" s="154"/>
      <c r="L37" s="97" t="str">
        <f>LISTA!D31</f>
        <v>M</v>
      </c>
      <c r="M37" s="99"/>
      <c r="N37" s="104"/>
      <c r="O37" s="104"/>
      <c r="P37" s="105">
        <f t="shared" si="0"/>
        <v>0</v>
      </c>
      <c r="Q37" s="104"/>
      <c r="R37" s="104"/>
      <c r="S37" s="106"/>
      <c r="T37" s="106">
        <f t="shared" si="1"/>
        <v>0</v>
      </c>
      <c r="U37" s="107"/>
      <c r="V37" s="104"/>
      <c r="W37" s="106"/>
      <c r="X37" s="106">
        <f t="shared" si="2"/>
        <v>0</v>
      </c>
      <c r="Y37" s="106">
        <f t="shared" si="3"/>
        <v>0</v>
      </c>
      <c r="Z37" s="157"/>
      <c r="AA37" s="158"/>
      <c r="AB37" s="159"/>
      <c r="AC37" s="108">
        <f t="shared" si="4"/>
        <v>24</v>
      </c>
      <c r="AD37" s="78"/>
      <c r="AE37" s="78"/>
    </row>
    <row r="38" spans="1:31" ht="15.75" customHeight="1" thickBot="1">
      <c r="A38" s="97">
        <f>LISTA!A32</f>
        <v>25</v>
      </c>
      <c r="B38" s="97">
        <f>LISTA!B32</f>
        <v>77055</v>
      </c>
      <c r="C38" s="152" t="str">
        <f>LISTA!C32</f>
        <v>GENILCIO SEBASTIÃO FERREIRA MAURÍCIO</v>
      </c>
      <c r="D38" s="153"/>
      <c r="E38" s="153"/>
      <c r="F38" s="153"/>
      <c r="G38" s="153"/>
      <c r="H38" s="153"/>
      <c r="I38" s="153"/>
      <c r="J38" s="153"/>
      <c r="K38" s="154"/>
      <c r="L38" s="97" t="str">
        <f>LISTA!D32</f>
        <v>M</v>
      </c>
      <c r="M38" s="99"/>
      <c r="N38" s="104"/>
      <c r="O38" s="104"/>
      <c r="P38" s="105">
        <f t="shared" si="0"/>
        <v>0</v>
      </c>
      <c r="Q38" s="104"/>
      <c r="R38" s="104"/>
      <c r="S38" s="106"/>
      <c r="T38" s="106">
        <f t="shared" si="1"/>
        <v>0</v>
      </c>
      <c r="U38" s="107"/>
      <c r="V38" s="104"/>
      <c r="W38" s="106"/>
      <c r="X38" s="106">
        <f t="shared" si="2"/>
        <v>0</v>
      </c>
      <c r="Y38" s="106">
        <f t="shared" si="3"/>
        <v>0</v>
      </c>
      <c r="Z38" s="157"/>
      <c r="AA38" s="158"/>
      <c r="AB38" s="159"/>
      <c r="AC38" s="108">
        <f t="shared" si="4"/>
        <v>25</v>
      </c>
      <c r="AD38" s="78"/>
      <c r="AE38" s="78"/>
    </row>
    <row r="39" spans="1:31" ht="15.75" customHeight="1" thickBot="1">
      <c r="A39" s="97">
        <f>LISTA!A33</f>
        <v>26</v>
      </c>
      <c r="B39" s="97">
        <f>LISTA!B33</f>
        <v>77056</v>
      </c>
      <c r="C39" s="152" t="str">
        <f>LISTA!C33</f>
        <v>GUILHERME MATEUS GARCIA GASPAR</v>
      </c>
      <c r="D39" s="153"/>
      <c r="E39" s="153"/>
      <c r="F39" s="153"/>
      <c r="G39" s="153"/>
      <c r="H39" s="153"/>
      <c r="I39" s="153"/>
      <c r="J39" s="153"/>
      <c r="K39" s="154"/>
      <c r="L39" s="97" t="str">
        <f>LISTA!D33</f>
        <v>M</v>
      </c>
      <c r="M39" s="99"/>
      <c r="N39" s="104"/>
      <c r="O39" s="104"/>
      <c r="P39" s="105">
        <f t="shared" si="0"/>
        <v>0</v>
      </c>
      <c r="Q39" s="104"/>
      <c r="R39" s="104"/>
      <c r="S39" s="106"/>
      <c r="T39" s="106">
        <f t="shared" si="1"/>
        <v>0</v>
      </c>
      <c r="U39" s="107"/>
      <c r="V39" s="104"/>
      <c r="W39" s="106"/>
      <c r="X39" s="106">
        <f t="shared" si="2"/>
        <v>0</v>
      </c>
      <c r="Y39" s="106">
        <f t="shared" si="3"/>
        <v>0</v>
      </c>
      <c r="Z39" s="157"/>
      <c r="AA39" s="158"/>
      <c r="AB39" s="159"/>
      <c r="AC39" s="108">
        <f t="shared" si="4"/>
        <v>26</v>
      </c>
      <c r="AD39" s="78"/>
      <c r="AE39" s="78"/>
    </row>
    <row r="40" spans="1:31" ht="15.75" customHeight="1" thickBot="1">
      <c r="A40" s="97">
        <f>LISTA!A34</f>
        <v>27</v>
      </c>
      <c r="B40" s="97">
        <f>LISTA!B34</f>
        <v>77057</v>
      </c>
      <c r="C40" s="152" t="str">
        <f>LISTA!C34</f>
        <v>IVANDRO FERREIRA DOMINGOS</v>
      </c>
      <c r="D40" s="153"/>
      <c r="E40" s="153"/>
      <c r="F40" s="153"/>
      <c r="G40" s="153"/>
      <c r="H40" s="153"/>
      <c r="I40" s="153"/>
      <c r="J40" s="153"/>
      <c r="K40" s="154"/>
      <c r="L40" s="97" t="str">
        <f>LISTA!D34</f>
        <v>M</v>
      </c>
      <c r="M40" s="99"/>
      <c r="N40" s="104"/>
      <c r="O40" s="104"/>
      <c r="P40" s="105">
        <f t="shared" si="0"/>
        <v>0</v>
      </c>
      <c r="Q40" s="104"/>
      <c r="R40" s="104"/>
      <c r="S40" s="106"/>
      <c r="T40" s="106">
        <f t="shared" si="1"/>
        <v>0</v>
      </c>
      <c r="U40" s="107"/>
      <c r="V40" s="104"/>
      <c r="W40" s="106"/>
      <c r="X40" s="106">
        <f t="shared" si="2"/>
        <v>0</v>
      </c>
      <c r="Y40" s="106">
        <f t="shared" si="3"/>
        <v>0</v>
      </c>
      <c r="Z40" s="157"/>
      <c r="AA40" s="158"/>
      <c r="AB40" s="159"/>
      <c r="AC40" s="108">
        <f t="shared" si="4"/>
        <v>27</v>
      </c>
      <c r="AD40" s="78"/>
      <c r="AE40" s="78"/>
    </row>
    <row r="41" spans="1:31" ht="15.75" customHeight="1" thickBot="1">
      <c r="A41" s="97">
        <f>LISTA!A35</f>
        <v>28</v>
      </c>
      <c r="B41" s="97">
        <f>LISTA!B35</f>
        <v>77058</v>
      </c>
      <c r="C41" s="152" t="str">
        <f>LISTA!C35</f>
        <v xml:space="preserve">JACIRA MARISTELA JACINTO AMBRÓSIO </v>
      </c>
      <c r="D41" s="153"/>
      <c r="E41" s="153"/>
      <c r="F41" s="153"/>
      <c r="G41" s="153"/>
      <c r="H41" s="153"/>
      <c r="I41" s="153"/>
      <c r="J41" s="153"/>
      <c r="K41" s="154"/>
      <c r="L41" s="97" t="str">
        <f>LISTA!D35</f>
        <v>F</v>
      </c>
      <c r="M41" s="99"/>
      <c r="N41" s="104"/>
      <c r="O41" s="104"/>
      <c r="P41" s="105">
        <f t="shared" si="0"/>
        <v>0</v>
      </c>
      <c r="Q41" s="104"/>
      <c r="R41" s="104"/>
      <c r="S41" s="106"/>
      <c r="T41" s="106">
        <f t="shared" si="1"/>
        <v>0</v>
      </c>
      <c r="U41" s="107"/>
      <c r="V41" s="104"/>
      <c r="W41" s="106"/>
      <c r="X41" s="106">
        <f t="shared" si="2"/>
        <v>0</v>
      </c>
      <c r="Y41" s="106">
        <f t="shared" si="3"/>
        <v>0</v>
      </c>
      <c r="Z41" s="157"/>
      <c r="AA41" s="158"/>
      <c r="AB41" s="159"/>
      <c r="AC41" s="108">
        <f t="shared" si="4"/>
        <v>28</v>
      </c>
      <c r="AD41" s="78"/>
      <c r="AE41" s="78"/>
    </row>
    <row r="42" spans="1:31" ht="15.75" customHeight="1" thickBot="1">
      <c r="A42" s="97">
        <f>LISTA!A36</f>
        <v>29</v>
      </c>
      <c r="B42" s="97">
        <f>LISTA!B36</f>
        <v>77059</v>
      </c>
      <c r="C42" s="152" t="str">
        <f>LISTA!C36</f>
        <v xml:space="preserve">JONATÃ FILIPE DA COSTA JOÃO </v>
      </c>
      <c r="D42" s="153"/>
      <c r="E42" s="153"/>
      <c r="F42" s="153"/>
      <c r="G42" s="153"/>
      <c r="H42" s="153"/>
      <c r="I42" s="153"/>
      <c r="J42" s="153"/>
      <c r="K42" s="154"/>
      <c r="L42" s="97" t="str">
        <f>LISTA!D36</f>
        <v>M</v>
      </c>
      <c r="M42" s="99"/>
      <c r="N42" s="104"/>
      <c r="O42" s="104"/>
      <c r="P42" s="105">
        <f t="shared" si="0"/>
        <v>0</v>
      </c>
      <c r="Q42" s="104"/>
      <c r="R42" s="104"/>
      <c r="S42" s="106"/>
      <c r="T42" s="106">
        <f t="shared" si="1"/>
        <v>0</v>
      </c>
      <c r="U42" s="107"/>
      <c r="V42" s="104"/>
      <c r="W42" s="106"/>
      <c r="X42" s="106">
        <f t="shared" si="2"/>
        <v>0</v>
      </c>
      <c r="Y42" s="106">
        <f t="shared" si="3"/>
        <v>0</v>
      </c>
      <c r="Z42" s="157"/>
      <c r="AA42" s="158"/>
      <c r="AB42" s="159"/>
      <c r="AC42" s="108">
        <f t="shared" si="4"/>
        <v>29</v>
      </c>
      <c r="AD42" s="78"/>
      <c r="AE42" s="78"/>
    </row>
    <row r="43" spans="1:31" ht="15.75" customHeight="1" thickBot="1">
      <c r="A43" s="97">
        <f>LISTA!A37</f>
        <v>30</v>
      </c>
      <c r="B43" s="97">
        <f>LISTA!B37</f>
        <v>77060</v>
      </c>
      <c r="C43" s="152" t="str">
        <f>LISTA!C37</f>
        <v>JOSÉ BERNARDO MILAGRE PASCOAL</v>
      </c>
      <c r="D43" s="153"/>
      <c r="E43" s="153"/>
      <c r="F43" s="153"/>
      <c r="G43" s="153"/>
      <c r="H43" s="153"/>
      <c r="I43" s="153"/>
      <c r="J43" s="153"/>
      <c r="K43" s="154"/>
      <c r="L43" s="97" t="str">
        <f>LISTA!D37</f>
        <v>M</v>
      </c>
      <c r="M43" s="99"/>
      <c r="N43" s="104"/>
      <c r="O43" s="104"/>
      <c r="P43" s="105">
        <f t="shared" si="0"/>
        <v>0</v>
      </c>
      <c r="Q43" s="104"/>
      <c r="R43" s="104"/>
      <c r="S43" s="106"/>
      <c r="T43" s="106">
        <f t="shared" si="1"/>
        <v>0</v>
      </c>
      <c r="U43" s="107"/>
      <c r="V43" s="104"/>
      <c r="W43" s="106"/>
      <c r="X43" s="106">
        <f t="shared" si="2"/>
        <v>0</v>
      </c>
      <c r="Y43" s="106">
        <f t="shared" si="3"/>
        <v>0</v>
      </c>
      <c r="Z43" s="157"/>
      <c r="AA43" s="158"/>
      <c r="AB43" s="159"/>
      <c r="AC43" s="108">
        <f t="shared" si="4"/>
        <v>30</v>
      </c>
      <c r="AD43" s="78"/>
      <c r="AE43" s="78"/>
    </row>
    <row r="44" spans="1:31" ht="15.75" customHeight="1" thickBot="1">
      <c r="A44" s="97">
        <f>LISTA!A38</f>
        <v>31</v>
      </c>
      <c r="B44" s="97">
        <f>LISTA!B38</f>
        <v>77061</v>
      </c>
      <c r="C44" s="152" t="str">
        <f>LISTA!C38</f>
        <v>JOSÉ DOS SANTOS ANTÓNIO</v>
      </c>
      <c r="D44" s="153"/>
      <c r="E44" s="153"/>
      <c r="F44" s="153"/>
      <c r="G44" s="153"/>
      <c r="H44" s="153"/>
      <c r="I44" s="153"/>
      <c r="J44" s="153"/>
      <c r="K44" s="154"/>
      <c r="L44" s="97" t="str">
        <f>LISTA!D38</f>
        <v>M</v>
      </c>
      <c r="M44" s="99"/>
      <c r="N44" s="104"/>
      <c r="O44" s="104"/>
      <c r="P44" s="105">
        <f t="shared" si="0"/>
        <v>0</v>
      </c>
      <c r="Q44" s="104"/>
      <c r="R44" s="104"/>
      <c r="S44" s="106"/>
      <c r="T44" s="106">
        <f t="shared" si="1"/>
        <v>0</v>
      </c>
      <c r="U44" s="107"/>
      <c r="V44" s="104"/>
      <c r="W44" s="106"/>
      <c r="X44" s="106">
        <f t="shared" si="2"/>
        <v>0</v>
      </c>
      <c r="Y44" s="106">
        <f t="shared" si="3"/>
        <v>0</v>
      </c>
      <c r="Z44" s="157"/>
      <c r="AA44" s="158"/>
      <c r="AB44" s="159"/>
      <c r="AC44" s="108">
        <f t="shared" si="4"/>
        <v>31</v>
      </c>
      <c r="AD44" s="78"/>
      <c r="AE44" s="78"/>
    </row>
    <row r="45" spans="1:31" ht="15.75" customHeight="1" thickBot="1">
      <c r="A45" s="97">
        <f>LISTA!A39</f>
        <v>32</v>
      </c>
      <c r="B45" s="97">
        <f>LISTA!B39</f>
        <v>77062</v>
      </c>
      <c r="C45" s="152" t="str">
        <f>LISTA!C39</f>
        <v>JOSÉ FERNANDO ARMANDO DOS ANJOS PINA</v>
      </c>
      <c r="D45" s="153"/>
      <c r="E45" s="153"/>
      <c r="F45" s="153"/>
      <c r="G45" s="153"/>
      <c r="H45" s="153"/>
      <c r="I45" s="153"/>
      <c r="J45" s="153"/>
      <c r="K45" s="154"/>
      <c r="L45" s="97" t="str">
        <f>LISTA!D39</f>
        <v>M</v>
      </c>
      <c r="M45" s="99"/>
      <c r="N45" s="104"/>
      <c r="O45" s="104"/>
      <c r="P45" s="105">
        <f t="shared" si="0"/>
        <v>0</v>
      </c>
      <c r="Q45" s="104"/>
      <c r="R45" s="104"/>
      <c r="S45" s="106"/>
      <c r="T45" s="106">
        <f t="shared" si="1"/>
        <v>0</v>
      </c>
      <c r="U45" s="107"/>
      <c r="V45" s="104"/>
      <c r="W45" s="106"/>
      <c r="X45" s="106">
        <f t="shared" si="2"/>
        <v>0</v>
      </c>
      <c r="Y45" s="106">
        <f t="shared" si="3"/>
        <v>0</v>
      </c>
      <c r="Z45" s="157"/>
      <c r="AA45" s="158"/>
      <c r="AB45" s="159"/>
      <c r="AC45" s="108">
        <f t="shared" si="4"/>
        <v>32</v>
      </c>
      <c r="AD45" s="78"/>
      <c r="AE45" s="78"/>
    </row>
    <row r="46" spans="1:31" ht="15.75" customHeight="1" thickBot="1">
      <c r="A46" s="97">
        <f>LISTA!A40</f>
        <v>33</v>
      </c>
      <c r="B46" s="97">
        <f>LISTA!B40</f>
        <v>77063</v>
      </c>
      <c r="C46" s="152" t="str">
        <f>LISTA!C40</f>
        <v>MARCELO OCTÁVIO DIAS DE FARIA</v>
      </c>
      <c r="D46" s="153"/>
      <c r="E46" s="153"/>
      <c r="F46" s="153"/>
      <c r="G46" s="153"/>
      <c r="H46" s="153"/>
      <c r="I46" s="153"/>
      <c r="J46" s="153"/>
      <c r="K46" s="154"/>
      <c r="L46" s="97" t="str">
        <f>LISTA!D40</f>
        <v>M</v>
      </c>
      <c r="M46" s="99"/>
      <c r="N46" s="104"/>
      <c r="O46" s="104"/>
      <c r="P46" s="105">
        <f t="shared" si="0"/>
        <v>0</v>
      </c>
      <c r="Q46" s="104"/>
      <c r="R46" s="104"/>
      <c r="S46" s="106"/>
      <c r="T46" s="106">
        <f t="shared" si="1"/>
        <v>0</v>
      </c>
      <c r="U46" s="107"/>
      <c r="V46" s="104"/>
      <c r="W46" s="106"/>
      <c r="X46" s="106">
        <f t="shared" si="2"/>
        <v>0</v>
      </c>
      <c r="Y46" s="106">
        <f t="shared" si="3"/>
        <v>0</v>
      </c>
      <c r="Z46" s="157"/>
      <c r="AA46" s="158"/>
      <c r="AB46" s="159"/>
      <c r="AC46" s="108">
        <f t="shared" si="4"/>
        <v>33</v>
      </c>
      <c r="AD46" s="78"/>
      <c r="AE46" s="78"/>
    </row>
    <row r="47" spans="1:31" ht="15.75" customHeight="1" thickBot="1">
      <c r="A47" s="97">
        <f>LISTA!A41</f>
        <v>34</v>
      </c>
      <c r="B47" s="97">
        <f>LISTA!B41</f>
        <v>77064</v>
      </c>
      <c r="C47" s="152" t="str">
        <f>LISTA!C41</f>
        <v>MILTON MARTINS DALA</v>
      </c>
      <c r="D47" s="153"/>
      <c r="E47" s="153"/>
      <c r="F47" s="153"/>
      <c r="G47" s="153"/>
      <c r="H47" s="153"/>
      <c r="I47" s="153"/>
      <c r="J47" s="153"/>
      <c r="K47" s="154"/>
      <c r="L47" s="97" t="str">
        <f>LISTA!D41</f>
        <v>M</v>
      </c>
      <c r="M47" s="99"/>
      <c r="N47" s="104"/>
      <c r="O47" s="104"/>
      <c r="P47" s="105">
        <f t="shared" si="0"/>
        <v>0</v>
      </c>
      <c r="Q47" s="104"/>
      <c r="R47" s="104"/>
      <c r="S47" s="106"/>
      <c r="T47" s="106">
        <f t="shared" si="1"/>
        <v>0</v>
      </c>
      <c r="U47" s="107"/>
      <c r="V47" s="104"/>
      <c r="W47" s="106"/>
      <c r="X47" s="106">
        <f t="shared" si="2"/>
        <v>0</v>
      </c>
      <c r="Y47" s="106">
        <f t="shared" si="3"/>
        <v>0</v>
      </c>
      <c r="Z47" s="157"/>
      <c r="AA47" s="158"/>
      <c r="AB47" s="159"/>
      <c r="AC47" s="108">
        <f t="shared" si="4"/>
        <v>34</v>
      </c>
      <c r="AD47" s="78"/>
      <c r="AE47" s="78"/>
    </row>
    <row r="48" spans="1:31" ht="15.75" customHeight="1" thickBot="1">
      <c r="A48" s="97">
        <f>LISTA!A42</f>
        <v>35</v>
      </c>
      <c r="B48" s="97">
        <f>LISTA!B42</f>
        <v>77065</v>
      </c>
      <c r="C48" s="152" t="str">
        <f>LISTA!C42</f>
        <v>MOÍSES SEME JOSÉ</v>
      </c>
      <c r="D48" s="153"/>
      <c r="E48" s="153"/>
      <c r="F48" s="153"/>
      <c r="G48" s="153"/>
      <c r="H48" s="153"/>
      <c r="I48" s="153"/>
      <c r="J48" s="153"/>
      <c r="K48" s="154"/>
      <c r="L48" s="97" t="str">
        <f>LISTA!D42</f>
        <v>M</v>
      </c>
      <c r="M48" s="99"/>
      <c r="N48" s="104"/>
      <c r="O48" s="104"/>
      <c r="P48" s="105">
        <f t="shared" si="0"/>
        <v>0</v>
      </c>
      <c r="Q48" s="104"/>
      <c r="R48" s="104"/>
      <c r="S48" s="106"/>
      <c r="T48" s="106">
        <f t="shared" si="1"/>
        <v>0</v>
      </c>
      <c r="U48" s="107"/>
      <c r="V48" s="104"/>
      <c r="W48" s="106"/>
      <c r="X48" s="106">
        <f t="shared" si="2"/>
        <v>0</v>
      </c>
      <c r="Y48" s="106">
        <f t="shared" si="3"/>
        <v>0</v>
      </c>
      <c r="Z48" s="157"/>
      <c r="AA48" s="158"/>
      <c r="AB48" s="159"/>
      <c r="AC48" s="108">
        <f t="shared" si="4"/>
        <v>35</v>
      </c>
      <c r="AD48" s="78"/>
      <c r="AE48" s="78"/>
    </row>
    <row r="49" spans="1:31" ht="15.75" customHeight="1" thickBot="1">
      <c r="A49" s="97">
        <f>LISTA!A43</f>
        <v>36</v>
      </c>
      <c r="B49" s="97">
        <f>LISTA!B43</f>
        <v>77066</v>
      </c>
      <c r="C49" s="152" t="str">
        <f>LISTA!C43</f>
        <v>NZINGA EDUARDO FRANCISCO NSALAMBI</v>
      </c>
      <c r="D49" s="153"/>
      <c r="E49" s="153"/>
      <c r="F49" s="153"/>
      <c r="G49" s="153"/>
      <c r="H49" s="153"/>
      <c r="I49" s="153"/>
      <c r="J49" s="153"/>
      <c r="K49" s="154"/>
      <c r="L49" s="97" t="str">
        <f>LISTA!D43</f>
        <v>M</v>
      </c>
      <c r="M49" s="99"/>
      <c r="N49" s="104"/>
      <c r="O49" s="104"/>
      <c r="P49" s="105">
        <f t="shared" si="0"/>
        <v>0</v>
      </c>
      <c r="Q49" s="104"/>
      <c r="R49" s="104"/>
      <c r="S49" s="106"/>
      <c r="T49" s="106">
        <f t="shared" si="1"/>
        <v>0</v>
      </c>
      <c r="U49" s="107"/>
      <c r="V49" s="104"/>
      <c r="W49" s="106"/>
      <c r="X49" s="106">
        <f t="shared" si="2"/>
        <v>0</v>
      </c>
      <c r="Y49" s="106">
        <f t="shared" si="3"/>
        <v>0</v>
      </c>
      <c r="Z49" s="157"/>
      <c r="AA49" s="158"/>
      <c r="AB49" s="159"/>
      <c r="AC49" s="108">
        <f t="shared" si="4"/>
        <v>36</v>
      </c>
      <c r="AD49" s="78"/>
      <c r="AE49" s="78"/>
    </row>
    <row r="50" spans="1:31" ht="15.75" customHeight="1" thickBot="1">
      <c r="A50" s="97">
        <f>LISTA!A44</f>
        <v>37</v>
      </c>
      <c r="B50" s="97">
        <f>LISTA!B44</f>
        <v>77067</v>
      </c>
      <c r="C50" s="152" t="str">
        <f>LISTA!C44</f>
        <v>PEDRO ALEXANDRE DOMINGOS SERAFIM</v>
      </c>
      <c r="D50" s="153"/>
      <c r="E50" s="153"/>
      <c r="F50" s="153"/>
      <c r="G50" s="153"/>
      <c r="H50" s="153"/>
      <c r="I50" s="153"/>
      <c r="J50" s="153"/>
      <c r="K50" s="154"/>
      <c r="L50" s="97" t="str">
        <f>LISTA!D44</f>
        <v>M</v>
      </c>
      <c r="M50" s="99"/>
      <c r="N50" s="104"/>
      <c r="O50" s="104"/>
      <c r="P50" s="105">
        <f t="shared" si="0"/>
        <v>0</v>
      </c>
      <c r="Q50" s="104"/>
      <c r="R50" s="104"/>
      <c r="S50" s="106"/>
      <c r="T50" s="106">
        <f t="shared" si="1"/>
        <v>0</v>
      </c>
      <c r="U50" s="107"/>
      <c r="V50" s="104"/>
      <c r="W50" s="106"/>
      <c r="X50" s="106">
        <f t="shared" si="2"/>
        <v>0</v>
      </c>
      <c r="Y50" s="106">
        <f t="shared" si="3"/>
        <v>0</v>
      </c>
      <c r="Z50" s="157"/>
      <c r="AA50" s="158"/>
      <c r="AB50" s="159"/>
      <c r="AC50" s="108">
        <f t="shared" si="4"/>
        <v>37</v>
      </c>
      <c r="AD50" s="78"/>
      <c r="AE50" s="78"/>
    </row>
    <row r="51" spans="1:31" s="55" customFormat="1" ht="15.75" customHeight="1" thickBot="1">
      <c r="A51" s="97">
        <f>LISTA!A45</f>
        <v>38</v>
      </c>
      <c r="B51" s="97">
        <f>LISTA!B45</f>
        <v>77068</v>
      </c>
      <c r="C51" s="152" t="str">
        <f>LISTA!C45</f>
        <v>PLÁCIDO NELSON LOURENÇO PAULO</v>
      </c>
      <c r="D51" s="153"/>
      <c r="E51" s="153"/>
      <c r="F51" s="153"/>
      <c r="G51" s="153"/>
      <c r="H51" s="153"/>
      <c r="I51" s="153"/>
      <c r="J51" s="153"/>
      <c r="K51" s="154"/>
      <c r="L51" s="97" t="str">
        <f>LISTA!D45</f>
        <v>M</v>
      </c>
      <c r="M51" s="99"/>
      <c r="N51" s="104"/>
      <c r="O51" s="104"/>
      <c r="P51" s="105">
        <f t="shared" si="0"/>
        <v>0</v>
      </c>
      <c r="Q51" s="104"/>
      <c r="R51" s="104"/>
      <c r="S51" s="106"/>
      <c r="T51" s="106">
        <f t="shared" si="1"/>
        <v>0</v>
      </c>
      <c r="U51" s="107"/>
      <c r="V51" s="104"/>
      <c r="W51" s="106"/>
      <c r="X51" s="106">
        <f t="shared" si="2"/>
        <v>0</v>
      </c>
      <c r="Y51" s="106">
        <f t="shared" si="3"/>
        <v>0</v>
      </c>
      <c r="Z51" s="157"/>
      <c r="AA51" s="158"/>
      <c r="AB51" s="159"/>
      <c r="AC51" s="108">
        <f t="shared" si="4"/>
        <v>38</v>
      </c>
      <c r="AD51" s="78"/>
      <c r="AE51" s="78"/>
    </row>
    <row r="52" spans="1:31" ht="15.75" customHeight="1" thickBot="1">
      <c r="A52" s="97">
        <f>LISTA!A46</f>
        <v>39</v>
      </c>
      <c r="B52" s="97">
        <f>LISTA!B46</f>
        <v>77069</v>
      </c>
      <c r="C52" s="152" t="str">
        <f>LISTA!C46</f>
        <v>RAQUEL MPEMBA ANTÓNIO CAMBANI</v>
      </c>
      <c r="D52" s="153"/>
      <c r="E52" s="153"/>
      <c r="F52" s="153"/>
      <c r="G52" s="153"/>
      <c r="H52" s="153"/>
      <c r="I52" s="153"/>
      <c r="J52" s="153"/>
      <c r="K52" s="154"/>
      <c r="L52" s="97" t="str">
        <f>LISTA!D46</f>
        <v>F</v>
      </c>
      <c r="M52" s="99"/>
      <c r="N52" s="104"/>
      <c r="O52" s="104"/>
      <c r="P52" s="105">
        <f t="shared" si="0"/>
        <v>0</v>
      </c>
      <c r="Q52" s="104"/>
      <c r="R52" s="104"/>
      <c r="S52" s="106"/>
      <c r="T52" s="106">
        <f t="shared" si="1"/>
        <v>0</v>
      </c>
      <c r="U52" s="107"/>
      <c r="V52" s="104"/>
      <c r="W52" s="106"/>
      <c r="X52" s="106">
        <f t="shared" si="2"/>
        <v>0</v>
      </c>
      <c r="Y52" s="106">
        <f t="shared" si="3"/>
        <v>0</v>
      </c>
      <c r="Z52" s="157"/>
      <c r="AA52" s="158"/>
      <c r="AB52" s="159"/>
      <c r="AC52" s="108">
        <f t="shared" si="4"/>
        <v>39</v>
      </c>
      <c r="AD52" s="78"/>
      <c r="AE52" s="78"/>
    </row>
    <row r="53" spans="1:31" ht="15.75" customHeight="1" thickBot="1">
      <c r="A53" s="97">
        <f>LISTA!A47</f>
        <v>40</v>
      </c>
      <c r="B53" s="97">
        <f>LISTA!B47</f>
        <v>77070</v>
      </c>
      <c r="C53" s="152" t="str">
        <f>LISTA!C47</f>
        <v>ROMÁRIO FÁBIO JÚLIO SEBASTIÃO</v>
      </c>
      <c r="D53" s="153"/>
      <c r="E53" s="153"/>
      <c r="F53" s="153"/>
      <c r="G53" s="153"/>
      <c r="H53" s="153"/>
      <c r="I53" s="153"/>
      <c r="J53" s="153"/>
      <c r="K53" s="154"/>
      <c r="L53" s="97" t="str">
        <f>LISTA!D47</f>
        <v>M</v>
      </c>
      <c r="M53" s="99"/>
      <c r="N53" s="104"/>
      <c r="O53" s="104"/>
      <c r="P53" s="105">
        <f t="shared" si="0"/>
        <v>0</v>
      </c>
      <c r="Q53" s="104"/>
      <c r="R53" s="104"/>
      <c r="S53" s="106"/>
      <c r="T53" s="106">
        <f t="shared" si="1"/>
        <v>0</v>
      </c>
      <c r="U53" s="107"/>
      <c r="V53" s="104"/>
      <c r="W53" s="106"/>
      <c r="X53" s="106">
        <f t="shared" si="2"/>
        <v>0</v>
      </c>
      <c r="Y53" s="106">
        <f t="shared" si="3"/>
        <v>0</v>
      </c>
      <c r="Z53" s="157"/>
      <c r="AA53" s="158"/>
      <c r="AB53" s="159"/>
      <c r="AC53" s="108">
        <f t="shared" si="4"/>
        <v>40</v>
      </c>
      <c r="AD53" s="78"/>
      <c r="AE53" s="78"/>
    </row>
    <row r="54" spans="1:31" ht="15.75" customHeight="1" thickBot="1">
      <c r="A54" s="97">
        <f>LISTA!A48</f>
        <v>41</v>
      </c>
      <c r="B54" s="97">
        <f>LISTA!B48</f>
        <v>77071</v>
      </c>
      <c r="C54" s="152" t="str">
        <f>LISTA!C48</f>
        <v>ROSSANA ILDA AGOSTINHO CANHANGO</v>
      </c>
      <c r="D54" s="153"/>
      <c r="E54" s="153"/>
      <c r="F54" s="153"/>
      <c r="G54" s="153"/>
      <c r="H54" s="153"/>
      <c r="I54" s="153"/>
      <c r="J54" s="153"/>
      <c r="K54" s="154"/>
      <c r="L54" s="97" t="str">
        <f>LISTA!D48</f>
        <v>F</v>
      </c>
      <c r="M54" s="99"/>
      <c r="N54" s="104"/>
      <c r="O54" s="104"/>
      <c r="P54" s="105">
        <f t="shared" si="0"/>
        <v>0</v>
      </c>
      <c r="Q54" s="104"/>
      <c r="R54" s="104"/>
      <c r="S54" s="106"/>
      <c r="T54" s="106">
        <f t="shared" si="1"/>
        <v>0</v>
      </c>
      <c r="U54" s="107"/>
      <c r="V54" s="104"/>
      <c r="W54" s="106"/>
      <c r="X54" s="106">
        <f t="shared" si="2"/>
        <v>0</v>
      </c>
      <c r="Y54" s="106">
        <f t="shared" si="3"/>
        <v>0</v>
      </c>
      <c r="Z54" s="157"/>
      <c r="AA54" s="158"/>
      <c r="AB54" s="159"/>
      <c r="AC54" s="108">
        <f t="shared" si="4"/>
        <v>41</v>
      </c>
      <c r="AD54" s="78"/>
      <c r="AE54" s="78"/>
    </row>
    <row r="55" spans="1:31" ht="15.75" customHeight="1" thickBot="1">
      <c r="A55" s="97">
        <f>LISTA!A49</f>
        <v>42</v>
      </c>
      <c r="B55" s="97">
        <f>LISTA!B49</f>
        <v>77072</v>
      </c>
      <c r="C55" s="152" t="str">
        <f>LISTA!C49</f>
        <v>SAMIRA URIANA MAGALHÃES</v>
      </c>
      <c r="D55" s="153"/>
      <c r="E55" s="153"/>
      <c r="F55" s="153"/>
      <c r="G55" s="153"/>
      <c r="H55" s="153"/>
      <c r="I55" s="153"/>
      <c r="J55" s="153"/>
      <c r="K55" s="154"/>
      <c r="L55" s="97" t="str">
        <f>LISTA!D49</f>
        <v>F</v>
      </c>
      <c r="M55" s="99"/>
      <c r="N55" s="104"/>
      <c r="O55" s="104"/>
      <c r="P55" s="105">
        <f t="shared" si="0"/>
        <v>0</v>
      </c>
      <c r="Q55" s="104"/>
      <c r="R55" s="104"/>
      <c r="S55" s="106"/>
      <c r="T55" s="106">
        <f t="shared" si="1"/>
        <v>0</v>
      </c>
      <c r="U55" s="107"/>
      <c r="V55" s="104"/>
      <c r="W55" s="106"/>
      <c r="X55" s="106">
        <f t="shared" si="2"/>
        <v>0</v>
      </c>
      <c r="Y55" s="106">
        <f t="shared" si="3"/>
        <v>0</v>
      </c>
      <c r="Z55" s="157"/>
      <c r="AA55" s="158"/>
      <c r="AB55" s="159"/>
      <c r="AC55" s="108">
        <f t="shared" si="4"/>
        <v>42</v>
      </c>
      <c r="AD55" s="78"/>
      <c r="AE55" s="78"/>
    </row>
    <row r="56" spans="1:31" ht="15.75" customHeight="1" thickBot="1">
      <c r="A56" s="97">
        <f>LISTA!A50</f>
        <v>43</v>
      </c>
      <c r="B56" s="97">
        <f>LISTA!B50</f>
        <v>77073</v>
      </c>
      <c r="C56" s="152" t="str">
        <f>LISTA!C50</f>
        <v>SAMUEL PINDULO KAKULO</v>
      </c>
      <c r="D56" s="153"/>
      <c r="E56" s="153"/>
      <c r="F56" s="153"/>
      <c r="G56" s="153"/>
      <c r="H56" s="153"/>
      <c r="I56" s="153"/>
      <c r="J56" s="153"/>
      <c r="K56" s="154"/>
      <c r="L56" s="97" t="str">
        <f>LISTA!D50</f>
        <v>M</v>
      </c>
      <c r="M56" s="99"/>
      <c r="N56" s="104"/>
      <c r="O56" s="104"/>
      <c r="P56" s="105">
        <f t="shared" si="0"/>
        <v>0</v>
      </c>
      <c r="Q56" s="104"/>
      <c r="R56" s="104"/>
      <c r="S56" s="106"/>
      <c r="T56" s="106">
        <f t="shared" si="1"/>
        <v>0</v>
      </c>
      <c r="U56" s="107"/>
      <c r="V56" s="104"/>
      <c r="W56" s="106"/>
      <c r="X56" s="106">
        <f t="shared" si="2"/>
        <v>0</v>
      </c>
      <c r="Y56" s="106">
        <f t="shared" si="3"/>
        <v>0</v>
      </c>
      <c r="Z56" s="157"/>
      <c r="AA56" s="158"/>
      <c r="AB56" s="159"/>
      <c r="AC56" s="108">
        <f t="shared" si="4"/>
        <v>43</v>
      </c>
      <c r="AD56" s="78"/>
      <c r="AE56" s="78"/>
    </row>
    <row r="57" spans="1:31" ht="15.75" customHeight="1" thickBot="1">
      <c r="A57" s="97">
        <f>LISTA!A51</f>
        <v>44</v>
      </c>
      <c r="B57" s="97">
        <f>LISTA!B51</f>
        <v>77074</v>
      </c>
      <c r="C57" s="152" t="str">
        <f>LISTA!C51</f>
        <v>SIDÓNIA BUANGA KINGO</v>
      </c>
      <c r="D57" s="153"/>
      <c r="E57" s="153"/>
      <c r="F57" s="153"/>
      <c r="G57" s="153"/>
      <c r="H57" s="153"/>
      <c r="I57" s="153"/>
      <c r="J57" s="153"/>
      <c r="K57" s="154"/>
      <c r="L57" s="97" t="str">
        <f>LISTA!D51</f>
        <v>F</v>
      </c>
      <c r="M57" s="99"/>
      <c r="N57" s="104"/>
      <c r="O57" s="104"/>
      <c r="P57" s="105">
        <f t="shared" si="0"/>
        <v>0</v>
      </c>
      <c r="Q57" s="104"/>
      <c r="R57" s="104"/>
      <c r="S57" s="106"/>
      <c r="T57" s="106">
        <f t="shared" si="1"/>
        <v>0</v>
      </c>
      <c r="U57" s="107"/>
      <c r="V57" s="104"/>
      <c r="W57" s="106"/>
      <c r="X57" s="106">
        <f t="shared" si="2"/>
        <v>0</v>
      </c>
      <c r="Y57" s="106">
        <f t="shared" si="3"/>
        <v>0</v>
      </c>
      <c r="Z57" s="157"/>
      <c r="AA57" s="158"/>
      <c r="AB57" s="159"/>
      <c r="AC57" s="108">
        <f t="shared" si="4"/>
        <v>44</v>
      </c>
      <c r="AD57" s="78"/>
      <c r="AE57" s="78"/>
    </row>
    <row r="58" spans="1:31" ht="15.75" customHeight="1" thickBot="1">
      <c r="A58" s="97">
        <f>LISTA!A52</f>
        <v>45</v>
      </c>
      <c r="B58" s="97">
        <f>LISTA!B52</f>
        <v>77075</v>
      </c>
      <c r="C58" s="152" t="str">
        <f>LISTA!C52</f>
        <v>VALDIK LOPES MORAIS</v>
      </c>
      <c r="D58" s="153"/>
      <c r="E58" s="153"/>
      <c r="F58" s="153"/>
      <c r="G58" s="153"/>
      <c r="H58" s="153"/>
      <c r="I58" s="153"/>
      <c r="J58" s="153"/>
      <c r="K58" s="154"/>
      <c r="L58" s="97" t="str">
        <f>LISTA!D52</f>
        <v>M</v>
      </c>
      <c r="M58" s="99"/>
      <c r="N58" s="104"/>
      <c r="O58" s="104"/>
      <c r="P58" s="105">
        <f t="shared" si="0"/>
        <v>0</v>
      </c>
      <c r="Q58" s="104"/>
      <c r="R58" s="104"/>
      <c r="S58" s="106"/>
      <c r="T58" s="106">
        <f t="shared" si="1"/>
        <v>0</v>
      </c>
      <c r="U58" s="107"/>
      <c r="V58" s="104"/>
      <c r="W58" s="106"/>
      <c r="X58" s="106">
        <f t="shared" si="2"/>
        <v>0</v>
      </c>
      <c r="Y58" s="106">
        <f t="shared" si="3"/>
        <v>0</v>
      </c>
      <c r="Z58" s="157"/>
      <c r="AA58" s="158"/>
      <c r="AB58" s="159"/>
      <c r="AC58" s="108">
        <f>A58</f>
        <v>45</v>
      </c>
      <c r="AD58" s="88"/>
      <c r="AE58" s="88"/>
    </row>
    <row r="59" spans="1:31" ht="15.75" customHeight="1" thickBot="1">
      <c r="A59" s="97">
        <f>LISTA!A53</f>
        <v>46</v>
      </c>
      <c r="B59" s="97">
        <f>LISTA!B53</f>
        <v>77076</v>
      </c>
      <c r="C59" s="152" t="str">
        <f>LISTA!C53</f>
        <v>VERÓNICA IPOTA KAPAU MONTEIRO</v>
      </c>
      <c r="D59" s="153"/>
      <c r="E59" s="153"/>
      <c r="F59" s="153"/>
      <c r="G59" s="153"/>
      <c r="H59" s="153"/>
      <c r="I59" s="153"/>
      <c r="J59" s="153"/>
      <c r="K59" s="154"/>
      <c r="L59" s="97" t="str">
        <f>LISTA!D53</f>
        <v>F</v>
      </c>
      <c r="M59" s="99"/>
      <c r="N59" s="104"/>
      <c r="O59" s="104"/>
      <c r="P59" s="105">
        <f t="shared" si="0"/>
        <v>0</v>
      </c>
      <c r="Q59" s="104"/>
      <c r="R59" s="104"/>
      <c r="S59" s="106"/>
      <c r="T59" s="106">
        <f t="shared" si="1"/>
        <v>0</v>
      </c>
      <c r="U59" s="107"/>
      <c r="V59" s="104"/>
      <c r="W59" s="106"/>
      <c r="X59" s="106">
        <f t="shared" si="2"/>
        <v>0</v>
      </c>
      <c r="Y59" s="106">
        <f t="shared" si="3"/>
        <v>0</v>
      </c>
      <c r="Z59" s="157"/>
      <c r="AA59" s="158"/>
      <c r="AB59" s="159"/>
      <c r="AC59" s="108">
        <f t="shared" si="4"/>
        <v>46</v>
      </c>
      <c r="AD59" s="88"/>
      <c r="AE59" s="88"/>
    </row>
    <row r="60" spans="1:31" ht="15.75" customHeight="1" thickBot="1">
      <c r="A60" s="97">
        <f>LISTA!A54</f>
        <v>47</v>
      </c>
      <c r="B60" s="97">
        <f>LISTA!B54</f>
        <v>74347</v>
      </c>
      <c r="C60" s="152" t="str">
        <f>LISTA!C54</f>
        <v xml:space="preserve">VERÓNICA MACAIA MUANDA </v>
      </c>
      <c r="D60" s="153"/>
      <c r="E60" s="153"/>
      <c r="F60" s="153"/>
      <c r="G60" s="153"/>
      <c r="H60" s="153"/>
      <c r="I60" s="153"/>
      <c r="J60" s="153"/>
      <c r="K60" s="154"/>
      <c r="L60" s="97" t="str">
        <f>LISTA!D54</f>
        <v>F</v>
      </c>
      <c r="M60" s="99"/>
      <c r="N60" s="104"/>
      <c r="O60" s="104"/>
      <c r="P60" s="105">
        <f t="shared" si="0"/>
        <v>0</v>
      </c>
      <c r="Q60" s="104"/>
      <c r="R60" s="104"/>
      <c r="S60" s="106"/>
      <c r="T60" s="106">
        <f t="shared" si="1"/>
        <v>0</v>
      </c>
      <c r="U60" s="107"/>
      <c r="V60" s="104"/>
      <c r="W60" s="106"/>
      <c r="X60" s="106">
        <f t="shared" si="2"/>
        <v>0</v>
      </c>
      <c r="Y60" s="106">
        <f t="shared" si="3"/>
        <v>0</v>
      </c>
      <c r="Z60" s="157"/>
      <c r="AA60" s="158"/>
      <c r="AB60" s="159"/>
      <c r="AC60" s="108">
        <f t="shared" si="4"/>
        <v>47</v>
      </c>
      <c r="AD60" s="88"/>
      <c r="AE60" s="88"/>
    </row>
    <row r="61" spans="1:31" ht="15.75" customHeight="1" thickBot="1">
      <c r="A61" s="97">
        <f>LISTA!A55</f>
        <v>48</v>
      </c>
      <c r="B61" s="97">
        <f>LISTA!B55</f>
        <v>77078</v>
      </c>
      <c r="C61" s="152" t="str">
        <f>LISTA!C55</f>
        <v>ZENILDO JOSÉ BALTAZAR FRANCISCO</v>
      </c>
      <c r="D61" s="153"/>
      <c r="E61" s="153"/>
      <c r="F61" s="153"/>
      <c r="G61" s="153"/>
      <c r="H61" s="153"/>
      <c r="I61" s="153"/>
      <c r="J61" s="153"/>
      <c r="K61" s="154"/>
      <c r="L61" s="97" t="str">
        <f>LISTA!D55</f>
        <v>M</v>
      </c>
      <c r="M61" s="99"/>
      <c r="N61" s="104"/>
      <c r="O61" s="104"/>
      <c r="P61" s="105">
        <f t="shared" si="0"/>
        <v>0</v>
      </c>
      <c r="Q61" s="104"/>
      <c r="R61" s="104"/>
      <c r="S61" s="106"/>
      <c r="T61" s="106">
        <f t="shared" si="1"/>
        <v>0</v>
      </c>
      <c r="U61" s="107"/>
      <c r="V61" s="104"/>
      <c r="W61" s="106"/>
      <c r="X61" s="106">
        <f t="shared" si="2"/>
        <v>0</v>
      </c>
      <c r="Y61" s="106">
        <f t="shared" si="3"/>
        <v>0</v>
      </c>
      <c r="Z61" s="157"/>
      <c r="AA61" s="158"/>
      <c r="AB61" s="159"/>
      <c r="AC61" s="108">
        <f t="shared" si="4"/>
        <v>48</v>
      </c>
      <c r="AD61" s="88"/>
      <c r="AE61" s="88"/>
    </row>
    <row r="62" spans="1:31" ht="15.75" customHeight="1" thickBot="1">
      <c r="A62" s="97">
        <f>LISTA!A56</f>
        <v>49</v>
      </c>
      <c r="B62" s="97">
        <f>LISTA!B56</f>
        <v>77079</v>
      </c>
      <c r="C62" s="152" t="str">
        <f>LISTA!C56</f>
        <v>ANA CRISTINA AGOSTINHO NETO</v>
      </c>
      <c r="D62" s="153"/>
      <c r="E62" s="153"/>
      <c r="F62" s="153"/>
      <c r="G62" s="153"/>
      <c r="H62" s="153"/>
      <c r="I62" s="153"/>
      <c r="J62" s="153"/>
      <c r="K62" s="154"/>
      <c r="L62" s="97" t="str">
        <f>LISTA!D56</f>
        <v>F</v>
      </c>
      <c r="M62" s="99"/>
      <c r="N62" s="104"/>
      <c r="O62" s="104"/>
      <c r="P62" s="105">
        <f t="shared" si="0"/>
        <v>0</v>
      </c>
      <c r="Q62" s="104"/>
      <c r="R62" s="104"/>
      <c r="S62" s="106"/>
      <c r="T62" s="106">
        <f t="shared" si="1"/>
        <v>0</v>
      </c>
      <c r="U62" s="107"/>
      <c r="V62" s="104"/>
      <c r="W62" s="106"/>
      <c r="X62" s="106">
        <f t="shared" si="2"/>
        <v>0</v>
      </c>
      <c r="Y62" s="106">
        <f t="shared" si="3"/>
        <v>0</v>
      </c>
      <c r="Z62" s="157"/>
      <c r="AA62" s="158"/>
      <c r="AB62" s="159"/>
      <c r="AC62" s="108">
        <f t="shared" si="4"/>
        <v>49</v>
      </c>
      <c r="AD62" s="88"/>
      <c r="AE62" s="88"/>
    </row>
    <row r="63" spans="1:31" ht="15.75" customHeight="1" thickBot="1">
      <c r="A63" s="97">
        <f>LISTA!A57</f>
        <v>50</v>
      </c>
      <c r="B63" s="97">
        <f>LISTA!B57</f>
        <v>77054</v>
      </c>
      <c r="C63" s="152" t="str">
        <f>LISTA!C57</f>
        <v xml:space="preserve">NZUZI Ketsia lusanga joão  </v>
      </c>
      <c r="D63" s="153"/>
      <c r="E63" s="153"/>
      <c r="F63" s="153"/>
      <c r="G63" s="153"/>
      <c r="H63" s="153"/>
      <c r="I63" s="153"/>
      <c r="J63" s="153"/>
      <c r="K63" s="154"/>
      <c r="L63" s="97" t="str">
        <f>LISTA!D57</f>
        <v>F</v>
      </c>
      <c r="M63" s="99"/>
      <c r="N63" s="104"/>
      <c r="O63" s="104"/>
      <c r="P63" s="105">
        <f t="shared" si="0"/>
        <v>0</v>
      </c>
      <c r="Q63" s="104"/>
      <c r="R63" s="104"/>
      <c r="S63" s="106"/>
      <c r="T63" s="106">
        <f t="shared" si="1"/>
        <v>0</v>
      </c>
      <c r="U63" s="107"/>
      <c r="V63" s="104"/>
      <c r="W63" s="106"/>
      <c r="X63" s="106">
        <f t="shared" si="2"/>
        <v>0</v>
      </c>
      <c r="Y63" s="106">
        <f t="shared" si="3"/>
        <v>0</v>
      </c>
      <c r="Z63" s="157"/>
      <c r="AA63" s="158"/>
      <c r="AB63" s="159"/>
      <c r="AC63" s="108">
        <f t="shared" si="4"/>
        <v>50</v>
      </c>
      <c r="AD63" s="88"/>
      <c r="AE63" s="88"/>
    </row>
    <row r="64" spans="1:31" ht="15.75" customHeight="1" thickBot="1">
      <c r="A64" s="97">
        <f>LISTA!A58</f>
        <v>51</v>
      </c>
      <c r="B64" s="97">
        <f>LISTA!B58</f>
        <v>77132</v>
      </c>
      <c r="C64" s="152" t="str">
        <f>LISTA!C58</f>
        <v>BENJAMIM ZACARIAS MUKENDE MAKANDA</v>
      </c>
      <c r="D64" s="153"/>
      <c r="E64" s="153"/>
      <c r="F64" s="153"/>
      <c r="G64" s="153"/>
      <c r="H64" s="153"/>
      <c r="I64" s="153"/>
      <c r="J64" s="153"/>
      <c r="K64" s="154"/>
      <c r="L64" s="97" t="str">
        <f>LISTA!D58</f>
        <v>M</v>
      </c>
      <c r="M64" s="99"/>
      <c r="N64" s="104"/>
      <c r="O64" s="104"/>
      <c r="P64" s="105">
        <f t="shared" si="0"/>
        <v>0</v>
      </c>
      <c r="Q64" s="104"/>
      <c r="R64" s="104"/>
      <c r="S64" s="106"/>
      <c r="T64" s="106">
        <f t="shared" si="1"/>
        <v>0</v>
      </c>
      <c r="U64" s="107"/>
      <c r="V64" s="104"/>
      <c r="W64" s="106"/>
      <c r="X64" s="106">
        <f t="shared" si="2"/>
        <v>0</v>
      </c>
      <c r="Y64" s="106">
        <f t="shared" si="3"/>
        <v>0</v>
      </c>
      <c r="Z64" s="157"/>
      <c r="AA64" s="158"/>
      <c r="AB64" s="159"/>
      <c r="AC64" s="108">
        <f t="shared" si="4"/>
        <v>51</v>
      </c>
      <c r="AD64" s="88"/>
      <c r="AE64" s="88"/>
    </row>
    <row r="65" spans="1:32" ht="15.75" customHeight="1" thickBot="1">
      <c r="A65" s="97">
        <f>LISTA!A59</f>
        <v>52</v>
      </c>
      <c r="B65" s="97">
        <f>LISTA!B59</f>
        <v>74443</v>
      </c>
      <c r="C65" s="152" t="str">
        <f>LISTA!C59</f>
        <v>EMANUEL BERNARDO MÁRIO</v>
      </c>
      <c r="D65" s="153"/>
      <c r="E65" s="153"/>
      <c r="F65" s="153"/>
      <c r="G65" s="153"/>
      <c r="H65" s="153"/>
      <c r="I65" s="153"/>
      <c r="J65" s="153"/>
      <c r="K65" s="154"/>
      <c r="L65" s="97" t="str">
        <f>LISTA!D59</f>
        <v>M</v>
      </c>
      <c r="M65" s="99"/>
      <c r="N65" s="104"/>
      <c r="O65" s="104"/>
      <c r="P65" s="105">
        <f t="shared" si="0"/>
        <v>0</v>
      </c>
      <c r="Q65" s="104"/>
      <c r="R65" s="104"/>
      <c r="S65" s="106"/>
      <c r="T65" s="106">
        <f t="shared" si="1"/>
        <v>0</v>
      </c>
      <c r="U65" s="107"/>
      <c r="V65" s="104"/>
      <c r="W65" s="106"/>
      <c r="X65" s="106">
        <f t="shared" si="2"/>
        <v>0</v>
      </c>
      <c r="Y65" s="106">
        <f t="shared" si="3"/>
        <v>0</v>
      </c>
      <c r="Z65" s="157"/>
      <c r="AA65" s="158"/>
      <c r="AB65" s="159"/>
      <c r="AC65" s="108">
        <f t="shared" si="4"/>
        <v>52</v>
      </c>
      <c r="AD65" s="88"/>
      <c r="AE65" s="88"/>
    </row>
    <row r="66" spans="1:32" ht="15.75" customHeight="1" thickBot="1">
      <c r="A66" s="78"/>
      <c r="B66" s="78"/>
      <c r="C66" s="94"/>
      <c r="D66" s="110"/>
      <c r="E66" s="110"/>
      <c r="F66" s="110"/>
      <c r="G66" s="110"/>
      <c r="H66" s="110"/>
      <c r="I66" s="110"/>
      <c r="J66" s="110"/>
      <c r="K66" s="110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88"/>
      <c r="AB66" s="88"/>
      <c r="AC66" s="88"/>
      <c r="AD66" s="78"/>
      <c r="AE66" s="78"/>
      <c r="AF66" s="78"/>
    </row>
    <row r="67" spans="1:32" ht="15.75" customHeight="1" thickBot="1">
      <c r="A67" s="200" t="s">
        <v>11</v>
      </c>
      <c r="B67" s="200">
        <f>COUNTIF(L14:L65,"=M")</f>
        <v>36</v>
      </c>
      <c r="C67" s="143" t="s">
        <v>31</v>
      </c>
      <c r="D67" s="144"/>
      <c r="E67" s="144"/>
      <c r="F67" s="144"/>
      <c r="G67" s="144"/>
      <c r="H67" s="144"/>
      <c r="I67" s="144"/>
      <c r="J67" s="144"/>
      <c r="K67" s="145"/>
      <c r="L67" s="178" t="s">
        <v>32</v>
      </c>
      <c r="M67" s="178"/>
      <c r="N67" s="178"/>
      <c r="O67" s="178"/>
      <c r="P67" s="178"/>
      <c r="Q67" s="178"/>
      <c r="R67" s="178" t="s">
        <v>33</v>
      </c>
      <c r="S67" s="178"/>
      <c r="T67" s="178"/>
      <c r="U67" s="178"/>
      <c r="V67" s="178"/>
      <c r="W67" s="178"/>
      <c r="X67" s="178" t="s">
        <v>33</v>
      </c>
      <c r="Y67" s="178"/>
      <c r="Z67" s="178"/>
      <c r="AA67" s="178"/>
      <c r="AB67" s="178"/>
      <c r="AC67" s="179"/>
      <c r="AD67" s="78"/>
      <c r="AE67" s="78"/>
      <c r="AF67" s="78"/>
    </row>
    <row r="68" spans="1:32" ht="14.25" customHeight="1" thickBot="1">
      <c r="A68" s="176"/>
      <c r="B68" s="176"/>
      <c r="C68" s="146" t="s">
        <v>82</v>
      </c>
      <c r="D68" s="147"/>
      <c r="E68" s="147"/>
      <c r="F68" s="147"/>
      <c r="G68" s="147"/>
      <c r="H68" s="147"/>
      <c r="I68" s="147"/>
      <c r="J68" s="147"/>
      <c r="K68" s="148"/>
      <c r="L68" s="175" t="s">
        <v>34</v>
      </c>
      <c r="M68" s="176"/>
      <c r="N68" s="176"/>
      <c r="O68" s="175" t="s">
        <v>81</v>
      </c>
      <c r="P68" s="176"/>
      <c r="Q68" s="176"/>
      <c r="R68" s="175" t="s">
        <v>34</v>
      </c>
      <c r="S68" s="176"/>
      <c r="T68" s="176"/>
      <c r="U68" s="175" t="s">
        <v>81</v>
      </c>
      <c r="V68" s="176"/>
      <c r="W68" s="176"/>
      <c r="X68" s="175" t="s">
        <v>34</v>
      </c>
      <c r="Y68" s="176"/>
      <c r="Z68" s="176"/>
      <c r="AA68" s="175" t="s">
        <v>81</v>
      </c>
      <c r="AB68" s="176"/>
      <c r="AC68" s="180"/>
    </row>
    <row r="69" spans="1:32" ht="14.25" customHeight="1" thickBot="1">
      <c r="A69" s="200" t="s">
        <v>12</v>
      </c>
      <c r="B69" s="200">
        <f>COUNTIF(L14:L65,"=F")</f>
        <v>16</v>
      </c>
      <c r="C69" s="149" t="s">
        <v>83</v>
      </c>
      <c r="D69" s="150"/>
      <c r="E69" s="150"/>
      <c r="F69" s="150"/>
      <c r="G69" s="150"/>
      <c r="H69" s="150"/>
      <c r="I69" s="150"/>
      <c r="J69" s="150"/>
      <c r="K69" s="151"/>
      <c r="L69" s="89" t="s">
        <v>11</v>
      </c>
      <c r="M69" s="89" t="s">
        <v>12</v>
      </c>
      <c r="N69" s="89" t="s">
        <v>24</v>
      </c>
      <c r="O69" s="89" t="s">
        <v>11</v>
      </c>
      <c r="P69" s="89" t="s">
        <v>12</v>
      </c>
      <c r="Q69" s="89" t="s">
        <v>24</v>
      </c>
      <c r="R69" s="89" t="s">
        <v>11</v>
      </c>
      <c r="S69" s="89" t="s">
        <v>12</v>
      </c>
      <c r="T69" s="89" t="s">
        <v>24</v>
      </c>
      <c r="U69" s="89" t="s">
        <v>11</v>
      </c>
      <c r="V69" s="89" t="s">
        <v>12</v>
      </c>
      <c r="W69" s="89" t="s">
        <v>24</v>
      </c>
      <c r="X69" s="89" t="s">
        <v>11</v>
      </c>
      <c r="Y69" s="89" t="s">
        <v>12</v>
      </c>
      <c r="Z69" s="89" t="s">
        <v>24</v>
      </c>
      <c r="AA69" s="89" t="s">
        <v>11</v>
      </c>
      <c r="AB69" s="89" t="s">
        <v>12</v>
      </c>
      <c r="AC69" s="113" t="s">
        <v>24</v>
      </c>
      <c r="AD69" s="78"/>
      <c r="AE69" s="78"/>
      <c r="AF69" s="78"/>
    </row>
    <row r="70" spans="1:32" ht="15" customHeight="1" thickBot="1">
      <c r="A70" s="176"/>
      <c r="B70" s="176"/>
      <c r="C70" s="149" t="s">
        <v>84</v>
      </c>
      <c r="D70" s="150"/>
      <c r="E70" s="150"/>
      <c r="F70" s="150"/>
      <c r="G70" s="150"/>
      <c r="H70" s="150"/>
      <c r="I70" s="150"/>
      <c r="J70" s="150"/>
      <c r="K70" s="151"/>
      <c r="L70" s="114">
        <f>COUNTIFS(L14:L65,"=M",P14:P65,"&gt;=9,5")</f>
        <v>0</v>
      </c>
      <c r="M70" s="114">
        <f>COUNTIFS(L14:L65,"=F",P14:P65,"&gt;=9,5")</f>
        <v>0</v>
      </c>
      <c r="N70" s="115">
        <f>(M70+L70)</f>
        <v>0</v>
      </c>
      <c r="O70" s="116">
        <f>COUNTIFS(L14:L65,"=M",P14:P65,"&lt;9,5")</f>
        <v>36</v>
      </c>
      <c r="P70" s="116">
        <f>COUNTIFS(L14:L65,"=F",P14:P65,"&lt;9,5")</f>
        <v>16</v>
      </c>
      <c r="Q70" s="117">
        <f>(P70+O70)</f>
        <v>52</v>
      </c>
      <c r="R70" s="114">
        <f>COUNTIFS(L14:L65,"=M",T14:T65,"&gt;=9,5")</f>
        <v>0</v>
      </c>
      <c r="S70" s="114">
        <f>COUNTIFS(L14:L65,"=F",T14:T65,"&gt;=9,5")</f>
        <v>0</v>
      </c>
      <c r="T70" s="115">
        <f>(S70+R70)</f>
        <v>0</v>
      </c>
      <c r="U70" s="116">
        <f>COUNTIFS(L14:L65,"=M",T14:T65,"&lt;9,5")</f>
        <v>36</v>
      </c>
      <c r="V70" s="116">
        <f>COUNTIFS(L14:L65,"=F",T14:T65,"&lt;9,5")</f>
        <v>16</v>
      </c>
      <c r="W70" s="117">
        <f>(V70+U70)</f>
        <v>52</v>
      </c>
      <c r="X70" s="114">
        <f>COUNTIFS(L14:L65,"=M",X14:X65,"&gt;=9,5")</f>
        <v>0</v>
      </c>
      <c r="Y70" s="114">
        <f>COUNTIFS(L14:L65,"=F",X14:X65,"&gt;=9,5")</f>
        <v>0</v>
      </c>
      <c r="Z70" s="115">
        <f>(Y70+X70)</f>
        <v>0</v>
      </c>
      <c r="AA70" s="116">
        <f>COUNTIFS(L14:L65,"=M",X14:X65,"&lt;9,5")</f>
        <v>36</v>
      </c>
      <c r="AB70" s="116">
        <f>COUNTIFS(L14:L65,"=F",X14:X65,"&lt;9,5")</f>
        <v>16</v>
      </c>
      <c r="AC70" s="118">
        <f>(AB70+AA70)</f>
        <v>52</v>
      </c>
      <c r="AD70" s="78"/>
      <c r="AE70" s="78"/>
      <c r="AF70" s="78"/>
    </row>
    <row r="71" spans="1:32" ht="14.25" customHeight="1" thickBot="1">
      <c r="A71" s="200" t="s">
        <v>24</v>
      </c>
      <c r="B71" s="200">
        <f>(B67+B69)</f>
        <v>52</v>
      </c>
      <c r="C71" s="149" t="s">
        <v>36</v>
      </c>
      <c r="D71" s="150"/>
      <c r="E71" s="150"/>
      <c r="F71" s="150"/>
      <c r="G71" s="150"/>
      <c r="H71" s="150"/>
      <c r="I71" s="150"/>
      <c r="J71" s="150"/>
      <c r="K71" s="151"/>
      <c r="L71" s="177" t="s">
        <v>37</v>
      </c>
      <c r="M71" s="176"/>
      <c r="N71" s="176"/>
      <c r="O71" s="177" t="s">
        <v>37</v>
      </c>
      <c r="P71" s="176"/>
      <c r="Q71" s="176"/>
      <c r="R71" s="177" t="s">
        <v>37</v>
      </c>
      <c r="S71" s="176"/>
      <c r="T71" s="176"/>
      <c r="U71" s="177" t="s">
        <v>37</v>
      </c>
      <c r="V71" s="176"/>
      <c r="W71" s="176"/>
      <c r="X71" s="177" t="s">
        <v>37</v>
      </c>
      <c r="Y71" s="176"/>
      <c r="Z71" s="176"/>
      <c r="AA71" s="177" t="s">
        <v>37</v>
      </c>
      <c r="AB71" s="176"/>
      <c r="AC71" s="180"/>
    </row>
    <row r="72" spans="1:32" ht="15.75" customHeight="1" thickBot="1">
      <c r="A72" s="176"/>
      <c r="B72" s="176"/>
      <c r="C72" s="149"/>
      <c r="D72" s="150"/>
      <c r="E72" s="150"/>
      <c r="F72" s="150"/>
      <c r="G72" s="150"/>
      <c r="H72" s="150"/>
      <c r="I72" s="150"/>
      <c r="J72" s="150"/>
      <c r="K72" s="151"/>
      <c r="L72" s="114">
        <f>(L70*100)/B71</f>
        <v>0</v>
      </c>
      <c r="M72" s="119">
        <f>(M70*100)/B71</f>
        <v>0</v>
      </c>
      <c r="N72" s="119">
        <f>L72+M72</f>
        <v>0</v>
      </c>
      <c r="O72" s="116">
        <f>(O70*100)/B71</f>
        <v>69.230769230769226</v>
      </c>
      <c r="P72" s="120">
        <f>(P70*100)/B71</f>
        <v>30.76923076923077</v>
      </c>
      <c r="Q72" s="120">
        <f>O72+P72</f>
        <v>100</v>
      </c>
      <c r="R72" s="114">
        <f>(R70*100)/B71</f>
        <v>0</v>
      </c>
      <c r="S72" s="119">
        <f>(S70*100)/B71</f>
        <v>0</v>
      </c>
      <c r="T72" s="119">
        <f>R72+S72</f>
        <v>0</v>
      </c>
      <c r="U72" s="116">
        <f>(U70*100)/B71</f>
        <v>69.230769230769226</v>
      </c>
      <c r="V72" s="120">
        <f>(V70*100)/B71</f>
        <v>30.76923076923077</v>
      </c>
      <c r="W72" s="120">
        <f>U72+V72</f>
        <v>100</v>
      </c>
      <c r="X72" s="114">
        <f>(X70*100)/B71</f>
        <v>0</v>
      </c>
      <c r="Y72" s="119">
        <f>(Y70*100)/B71</f>
        <v>0</v>
      </c>
      <c r="Z72" s="119">
        <f>X72+Y72</f>
        <v>0</v>
      </c>
      <c r="AA72" s="116">
        <f>(AA70*100)/B71</f>
        <v>69.230769230769226</v>
      </c>
      <c r="AB72" s="120">
        <f>(AB70*100)/B71</f>
        <v>30.76923076923077</v>
      </c>
      <c r="AC72" s="121">
        <f>AA72+AB72</f>
        <v>100</v>
      </c>
    </row>
    <row r="73" spans="1:32" ht="15.75" customHeight="1">
      <c r="A73" s="78"/>
      <c r="B73" s="78"/>
      <c r="C73" s="95"/>
      <c r="D73" s="111"/>
      <c r="E73" s="111"/>
      <c r="F73" s="111"/>
      <c r="G73" s="111"/>
      <c r="H73" s="111"/>
      <c r="I73" s="111"/>
      <c r="J73" s="111"/>
      <c r="K73" s="111"/>
      <c r="L73" s="90"/>
      <c r="M73" s="90"/>
      <c r="N73" s="91"/>
    </row>
    <row r="74" spans="1:32" ht="15" customHeight="1">
      <c r="A74" s="78"/>
      <c r="B74" s="198"/>
      <c r="C74" s="198"/>
      <c r="D74" s="124"/>
      <c r="E74" s="124"/>
      <c r="F74" s="124"/>
      <c r="G74" s="124"/>
      <c r="H74" s="124"/>
      <c r="I74" s="124"/>
      <c r="J74" s="124"/>
      <c r="K74" s="124"/>
      <c r="L74" s="78"/>
      <c r="M74" s="78"/>
      <c r="N74" s="78"/>
      <c r="O74" s="78"/>
      <c r="P74" s="78"/>
      <c r="AF74" s="78"/>
    </row>
    <row r="75" spans="1:32" ht="15.75" customHeight="1">
      <c r="A75" s="100" t="s">
        <v>79</v>
      </c>
      <c r="B75" s="127"/>
      <c r="C75" s="127"/>
      <c r="D75" s="125"/>
      <c r="E75" s="125"/>
      <c r="F75" s="125"/>
      <c r="G75" s="125"/>
      <c r="H75" s="125"/>
      <c r="I75" s="125"/>
      <c r="J75" s="125"/>
      <c r="K75" s="125"/>
      <c r="L75" s="127"/>
      <c r="M75" s="127"/>
      <c r="N75" s="127"/>
      <c r="O75" s="127"/>
      <c r="P75" s="127"/>
      <c r="S75" s="202" t="s">
        <v>38</v>
      </c>
      <c r="T75" s="203"/>
      <c r="U75" s="203"/>
      <c r="V75" s="203"/>
      <c r="W75" s="203"/>
      <c r="X75" s="203"/>
      <c r="Y75" s="203"/>
      <c r="Z75" s="182"/>
      <c r="AA75" s="182"/>
      <c r="AB75" s="182"/>
      <c r="AC75" s="204"/>
    </row>
    <row r="76" spans="1:32" ht="15" customHeight="1">
      <c r="A76" s="78"/>
      <c r="B76" s="198"/>
      <c r="C76" s="198"/>
      <c r="D76" s="124"/>
      <c r="E76" s="124"/>
      <c r="F76" s="124"/>
      <c r="G76" s="124"/>
      <c r="H76" s="124"/>
      <c r="I76" s="124"/>
      <c r="J76" s="124"/>
      <c r="K76" s="124"/>
      <c r="L76" s="78"/>
      <c r="M76" s="78"/>
      <c r="N76" s="78"/>
      <c r="O76" s="78"/>
      <c r="P76" s="78"/>
    </row>
    <row r="77" spans="1:32" ht="15.75" customHeight="1"/>
    <row r="78" spans="1:32" ht="15.75" customHeight="1"/>
    <row r="79" spans="1:32" ht="15.75" customHeight="1"/>
    <row r="80" spans="1:3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160">
    <mergeCell ref="B76:C76"/>
    <mergeCell ref="U71:W71"/>
    <mergeCell ref="X71:Z71"/>
    <mergeCell ref="AA71:AC71"/>
    <mergeCell ref="C72:K72"/>
    <mergeCell ref="B74:C74"/>
    <mergeCell ref="S75:AC75"/>
    <mergeCell ref="A71:A72"/>
    <mergeCell ref="B71:B72"/>
    <mergeCell ref="C71:K71"/>
    <mergeCell ref="L71:N71"/>
    <mergeCell ref="O71:Q71"/>
    <mergeCell ref="R71:T71"/>
    <mergeCell ref="O68:Q68"/>
    <mergeCell ref="R68:T68"/>
    <mergeCell ref="U68:W68"/>
    <mergeCell ref="X68:Z68"/>
    <mergeCell ref="AA68:AC68"/>
    <mergeCell ref="A69:A70"/>
    <mergeCell ref="B69:B70"/>
    <mergeCell ref="C69:K69"/>
    <mergeCell ref="C70:K70"/>
    <mergeCell ref="A67:A68"/>
    <mergeCell ref="B67:B68"/>
    <mergeCell ref="C67:K67"/>
    <mergeCell ref="L67:Q67"/>
    <mergeCell ref="R67:W67"/>
    <mergeCell ref="X67:AC67"/>
    <mergeCell ref="C68:K68"/>
    <mergeCell ref="L68:N68"/>
    <mergeCell ref="C63:K63"/>
    <mergeCell ref="Z63:AB63"/>
    <mergeCell ref="C64:K64"/>
    <mergeCell ref="Z64:AB64"/>
    <mergeCell ref="C65:K65"/>
    <mergeCell ref="Z65:AB65"/>
    <mergeCell ref="C60:K60"/>
    <mergeCell ref="Z60:AB60"/>
    <mergeCell ref="C61:K61"/>
    <mergeCell ref="Z61:AB61"/>
    <mergeCell ref="C62:K62"/>
    <mergeCell ref="Z62:AB62"/>
    <mergeCell ref="C57:K57"/>
    <mergeCell ref="Z57:AB57"/>
    <mergeCell ref="C58:K58"/>
    <mergeCell ref="Z58:AB58"/>
    <mergeCell ref="C59:K59"/>
    <mergeCell ref="Z59:AB59"/>
    <mergeCell ref="C54:K54"/>
    <mergeCell ref="Z54:AB54"/>
    <mergeCell ref="C55:K55"/>
    <mergeCell ref="Z55:AB55"/>
    <mergeCell ref="C56:K56"/>
    <mergeCell ref="Z56:AB56"/>
    <mergeCell ref="C51:K51"/>
    <mergeCell ref="Z51:AB51"/>
    <mergeCell ref="C52:K52"/>
    <mergeCell ref="Z52:AB52"/>
    <mergeCell ref="C53:K53"/>
    <mergeCell ref="Z53:AB53"/>
    <mergeCell ref="C48:K48"/>
    <mergeCell ref="Z48:AB48"/>
    <mergeCell ref="C49:K49"/>
    <mergeCell ref="Z49:AB49"/>
    <mergeCell ref="C50:K50"/>
    <mergeCell ref="Z50:AB50"/>
    <mergeCell ref="C45:K45"/>
    <mergeCell ref="Z45:AB45"/>
    <mergeCell ref="C46:K46"/>
    <mergeCell ref="Z46:AB46"/>
    <mergeCell ref="C47:K47"/>
    <mergeCell ref="Z47:AB47"/>
    <mergeCell ref="C42:K42"/>
    <mergeCell ref="Z42:AB42"/>
    <mergeCell ref="C43:K43"/>
    <mergeCell ref="Z43:AB43"/>
    <mergeCell ref="C44:K44"/>
    <mergeCell ref="Z44:AB44"/>
    <mergeCell ref="C39:K39"/>
    <mergeCell ref="Z39:AB39"/>
    <mergeCell ref="C40:K40"/>
    <mergeCell ref="Z40:AB40"/>
    <mergeCell ref="C41:K41"/>
    <mergeCell ref="Z41:AB41"/>
    <mergeCell ref="C36:K36"/>
    <mergeCell ref="Z36:AB36"/>
    <mergeCell ref="C37:K37"/>
    <mergeCell ref="Z37:AB37"/>
    <mergeCell ref="C38:K38"/>
    <mergeCell ref="Z38:AB38"/>
    <mergeCell ref="C33:K33"/>
    <mergeCell ref="Z33:AB33"/>
    <mergeCell ref="C34:K34"/>
    <mergeCell ref="Z34:AB34"/>
    <mergeCell ref="C35:K35"/>
    <mergeCell ref="Z35:AB35"/>
    <mergeCell ref="C30:K30"/>
    <mergeCell ref="Z30:AB30"/>
    <mergeCell ref="C31:K31"/>
    <mergeCell ref="Z31:AB31"/>
    <mergeCell ref="C32:K32"/>
    <mergeCell ref="Z32:AB32"/>
    <mergeCell ref="C27:K27"/>
    <mergeCell ref="Z27:AB27"/>
    <mergeCell ref="C28:K28"/>
    <mergeCell ref="Z28:AB28"/>
    <mergeCell ref="C29:K29"/>
    <mergeCell ref="Z29:AB29"/>
    <mergeCell ref="C24:K24"/>
    <mergeCell ref="Z24:AB24"/>
    <mergeCell ref="C25:K25"/>
    <mergeCell ref="Z25:AB25"/>
    <mergeCell ref="C26:K26"/>
    <mergeCell ref="Z26:AB26"/>
    <mergeCell ref="C21:K21"/>
    <mergeCell ref="Z21:AB21"/>
    <mergeCell ref="C22:K22"/>
    <mergeCell ref="Z22:AB22"/>
    <mergeCell ref="C23:K23"/>
    <mergeCell ref="Z23:AB23"/>
    <mergeCell ref="C18:K18"/>
    <mergeCell ref="Z18:AB18"/>
    <mergeCell ref="C19:K19"/>
    <mergeCell ref="Z19:AB19"/>
    <mergeCell ref="C20:K20"/>
    <mergeCell ref="Z20:AB20"/>
    <mergeCell ref="C15:K15"/>
    <mergeCell ref="Z15:AB15"/>
    <mergeCell ref="C16:K16"/>
    <mergeCell ref="Z16:AB16"/>
    <mergeCell ref="C17:K17"/>
    <mergeCell ref="Z17:AB17"/>
    <mergeCell ref="V12:X12"/>
    <mergeCell ref="Y12:Y13"/>
    <mergeCell ref="Z12:AB13"/>
    <mergeCell ref="AC12:AC13"/>
    <mergeCell ref="C14:K14"/>
    <mergeCell ref="Z14:AB14"/>
    <mergeCell ref="A11:A13"/>
    <mergeCell ref="B11:B13"/>
    <mergeCell ref="C11:K13"/>
    <mergeCell ref="L11:L13"/>
    <mergeCell ref="M11:AC11"/>
    <mergeCell ref="M12:M13"/>
    <mergeCell ref="N12:P12"/>
    <mergeCell ref="Q12:Q13"/>
    <mergeCell ref="R12:T12"/>
    <mergeCell ref="U12:U13"/>
    <mergeCell ref="A6:AC6"/>
    <mergeCell ref="A7:AC7"/>
    <mergeCell ref="A8:AC8"/>
    <mergeCell ref="A9:AC9"/>
    <mergeCell ref="E10:P10"/>
    <mergeCell ref="T10:AC10"/>
    <mergeCell ref="A1:C1"/>
    <mergeCell ref="A2:C2"/>
    <mergeCell ref="U2:AC3"/>
    <mergeCell ref="A4:C4"/>
    <mergeCell ref="V4:Z4"/>
    <mergeCell ref="A5:AC5"/>
  </mergeCells>
  <conditionalFormatting sqref="M14:P65">
    <cfRule type="cellIs" dxfId="301" priority="18" stopIfTrue="1" operator="greaterThanOrEqual">
      <formula>9.5</formula>
    </cfRule>
    <cfRule type="cellIs" dxfId="300" priority="19" stopIfTrue="1" operator="lessThan">
      <formula>9.5</formula>
    </cfRule>
  </conditionalFormatting>
  <conditionalFormatting sqref="S14:S65">
    <cfRule type="cellIs" dxfId="299" priority="20" stopIfTrue="1" operator="greaterThanOrEqual">
      <formula>9.5</formula>
    </cfRule>
  </conditionalFormatting>
  <conditionalFormatting sqref="R53:S65 S14:S52">
    <cfRule type="cellIs" dxfId="298" priority="21" stopIfTrue="1" operator="greaterThanOrEqual">
      <formula>9.5</formula>
    </cfRule>
  </conditionalFormatting>
  <conditionalFormatting sqref="R53:R65">
    <cfRule type="cellIs" dxfId="297" priority="22" stopIfTrue="1" operator="lessThan">
      <formula>9.4</formula>
    </cfRule>
    <cfRule type="cellIs" dxfId="296" priority="23" stopIfTrue="1" operator="greaterThanOrEqual">
      <formula>9.5</formula>
    </cfRule>
    <cfRule type="cellIs" dxfId="295" priority="24" stopIfTrue="1" operator="lessThanOrEqual">
      <formula>9</formula>
    </cfRule>
    <cfRule type="cellIs" dxfId="294" priority="25" stopIfTrue="1" operator="greaterThanOrEqual">
      <formula>10</formula>
    </cfRule>
    <cfRule type="cellIs" dxfId="293" priority="26" stopIfTrue="1" operator="lessThanOrEqual">
      <formula>9.4</formula>
    </cfRule>
    <cfRule type="cellIs" dxfId="292" priority="27" stopIfTrue="1" operator="greaterThanOrEqual">
      <formula>9.5</formula>
    </cfRule>
    <cfRule type="cellIs" dxfId="291" priority="28" stopIfTrue="1" operator="lessThanOrEqual">
      <formula>9</formula>
    </cfRule>
    <cfRule type="cellIs" dxfId="290" priority="29" stopIfTrue="1" operator="greaterThanOrEqual">
      <formula>9.5</formula>
    </cfRule>
  </conditionalFormatting>
  <conditionalFormatting sqref="S14:S65">
    <cfRule type="cellIs" dxfId="289" priority="30" stopIfTrue="1" operator="lessThan">
      <formula>9.4</formula>
    </cfRule>
    <cfRule type="cellIs" dxfId="288" priority="31" stopIfTrue="1" operator="lessThanOrEqual">
      <formula>9</formula>
    </cfRule>
  </conditionalFormatting>
  <conditionalFormatting sqref="S14:S65">
    <cfRule type="cellIs" dxfId="287" priority="32" stopIfTrue="1" operator="lessThanOrEqual">
      <formula>9</formula>
    </cfRule>
    <cfRule type="cellIs" dxfId="286" priority="33" stopIfTrue="1" operator="greaterThanOrEqual">
      <formula>10</formula>
    </cfRule>
    <cfRule type="cellIs" dxfId="285" priority="34" stopIfTrue="1" operator="lessThanOrEqual">
      <formula>9.4</formula>
    </cfRule>
    <cfRule type="cellIs" dxfId="284" priority="35" stopIfTrue="1" operator="greaterThanOrEqual">
      <formula>9.5</formula>
    </cfRule>
  </conditionalFormatting>
  <conditionalFormatting sqref="S14:S65">
    <cfRule type="cellIs" dxfId="283" priority="36" stopIfTrue="1" operator="lessThan">
      <formula>9.4</formula>
    </cfRule>
    <cfRule type="cellIs" dxfId="282" priority="37" stopIfTrue="1" operator="greaterThanOrEqual">
      <formula>9.5</formula>
    </cfRule>
    <cfRule type="cellIs" dxfId="281" priority="38" stopIfTrue="1" operator="lessThanOrEqual">
      <formula>9</formula>
    </cfRule>
    <cfRule type="cellIs" dxfId="280" priority="39" stopIfTrue="1" operator="greaterThanOrEqual">
      <formula>10</formula>
    </cfRule>
    <cfRule type="cellIs" dxfId="279" priority="40" stopIfTrue="1" operator="lessThanOrEqual">
      <formula>9.4</formula>
    </cfRule>
    <cfRule type="cellIs" dxfId="278" priority="41" stopIfTrue="1" operator="greaterThanOrEqual">
      <formula>9.5</formula>
    </cfRule>
    <cfRule type="cellIs" dxfId="277" priority="42" stopIfTrue="1" operator="greaterThanOrEqual">
      <formula>9.5</formula>
    </cfRule>
    <cfRule type="cellIs" dxfId="276" priority="43" stopIfTrue="1" operator="lessThanOrEqual">
      <formula>9.4</formula>
    </cfRule>
    <cfRule type="cellIs" dxfId="275" priority="44" stopIfTrue="1" operator="greaterThanOrEqual">
      <formula>9.5</formula>
    </cfRule>
    <cfRule type="cellIs" dxfId="274" priority="45" stopIfTrue="1" operator="greaterThanOrEqual">
      <formula>9.5</formula>
    </cfRule>
  </conditionalFormatting>
  <conditionalFormatting sqref="S14:S65">
    <cfRule type="cellIs" dxfId="273" priority="46" stopIfTrue="1" operator="greaterThanOrEqual">
      <formula>9.5</formula>
    </cfRule>
    <cfRule type="cellIs" dxfId="272" priority="47" stopIfTrue="1" operator="lessThan">
      <formula>9.4</formula>
    </cfRule>
  </conditionalFormatting>
  <conditionalFormatting sqref="V53:V65">
    <cfRule type="cellIs" dxfId="271" priority="48" stopIfTrue="1" operator="greaterThanOrEqual">
      <formula>9.5</formula>
    </cfRule>
    <cfRule type="cellIs" dxfId="270" priority="49" stopIfTrue="1" operator="lessThanOrEqual">
      <formula>9</formula>
    </cfRule>
    <cfRule type="cellIs" dxfId="269" priority="50" stopIfTrue="1" operator="greaterThanOrEqual">
      <formula>10</formula>
    </cfRule>
    <cfRule type="cellIs" dxfId="268" priority="51" stopIfTrue="1" operator="lessThanOrEqual">
      <formula>9.4</formula>
    </cfRule>
    <cfRule type="cellIs" dxfId="267" priority="52" stopIfTrue="1" operator="greaterThanOrEqual">
      <formula>9.5</formula>
    </cfRule>
    <cfRule type="cellIs" dxfId="266" priority="53" stopIfTrue="1" operator="lessThanOrEqual">
      <formula>9</formula>
    </cfRule>
  </conditionalFormatting>
  <conditionalFormatting sqref="V53:W65 W14:W52">
    <cfRule type="cellIs" dxfId="265" priority="54" stopIfTrue="1" operator="greaterThanOrEqual">
      <formula>9.5</formula>
    </cfRule>
  </conditionalFormatting>
  <conditionalFormatting sqref="V53:W65 W14:W52">
    <cfRule type="cellIs" dxfId="264" priority="55" stopIfTrue="1" operator="lessThan">
      <formula>9.4</formula>
    </cfRule>
    <cfRule type="cellIs" dxfId="263" priority="56" stopIfTrue="1" operator="greaterThanOrEqual">
      <formula>9.5</formula>
    </cfRule>
  </conditionalFormatting>
  <conditionalFormatting sqref="W14:W65">
    <cfRule type="cellIs" dxfId="262" priority="58" stopIfTrue="1" operator="greaterThanOrEqual">
      <formula>9.5</formula>
    </cfRule>
  </conditionalFormatting>
  <conditionalFormatting sqref="W14:W65">
    <cfRule type="cellIs" dxfId="261" priority="59" stopIfTrue="1" operator="lessThanOrEqual">
      <formula>9</formula>
    </cfRule>
    <cfRule type="cellIs" dxfId="260" priority="60" stopIfTrue="1" operator="greaterThanOrEqual">
      <formula>10</formula>
    </cfRule>
    <cfRule type="cellIs" dxfId="259" priority="61" stopIfTrue="1" operator="lessThanOrEqual">
      <formula>9.4</formula>
    </cfRule>
    <cfRule type="cellIs" dxfId="258" priority="62" stopIfTrue="1" operator="greaterThanOrEqual">
      <formula>9.5</formula>
    </cfRule>
    <cfRule type="cellIs" dxfId="257" priority="63" stopIfTrue="1" operator="lessThan">
      <formula>9.4</formula>
    </cfRule>
    <cfRule type="cellIs" dxfId="256" priority="64" stopIfTrue="1" operator="greaterThanOrEqual">
      <formula>9.5</formula>
    </cfRule>
    <cfRule type="cellIs" dxfId="255" priority="65" stopIfTrue="1" operator="lessThanOrEqual">
      <formula>9.4</formula>
    </cfRule>
    <cfRule type="cellIs" dxfId="254" priority="66" stopIfTrue="1" operator="greaterThanOrEqual">
      <formula>9.5</formula>
    </cfRule>
    <cfRule type="cellIs" dxfId="253" priority="67" stopIfTrue="1" operator="lessThan">
      <formula>9.4</formula>
    </cfRule>
    <cfRule type="cellIs" dxfId="252" priority="68" stopIfTrue="1" operator="greaterThanOrEqual">
      <formula>9.5</formula>
    </cfRule>
    <cfRule type="cellIs" dxfId="251" priority="69" stopIfTrue="1" operator="lessThanOrEqual">
      <formula>9</formula>
    </cfRule>
    <cfRule type="cellIs" dxfId="250" priority="70" stopIfTrue="1" operator="greaterThanOrEqual">
      <formula>10</formula>
    </cfRule>
    <cfRule type="cellIs" dxfId="249" priority="71" stopIfTrue="1" operator="lessThanOrEqual">
      <formula>9.4</formula>
    </cfRule>
    <cfRule type="cellIs" dxfId="248" priority="72" stopIfTrue="1" operator="greaterThanOrEqual">
      <formula>9.5</formula>
    </cfRule>
    <cfRule type="cellIs" dxfId="247" priority="73" stopIfTrue="1" operator="lessThanOrEqual">
      <formula>9</formula>
    </cfRule>
  </conditionalFormatting>
  <conditionalFormatting sqref="W14:W65">
    <cfRule type="cellIs" dxfId="246" priority="57" stopIfTrue="1" operator="greaterThanOrEqual">
      <formula>9.5</formula>
    </cfRule>
  </conditionalFormatting>
  <conditionalFormatting sqref="V4">
    <cfRule type="cellIs" dxfId="245" priority="11" stopIfTrue="1" operator="lessThanOrEqual">
      <formula>9</formula>
    </cfRule>
  </conditionalFormatting>
  <conditionalFormatting sqref="V4">
    <cfRule type="cellIs" dxfId="244" priority="12" stopIfTrue="1" operator="greaterThanOrEqual">
      <formula>9.5</formula>
    </cfRule>
  </conditionalFormatting>
  <conditionalFormatting sqref="V4">
    <cfRule type="cellIs" dxfId="243" priority="13" stopIfTrue="1" operator="greaterThanOrEqual">
      <formula>10</formula>
    </cfRule>
  </conditionalFormatting>
  <conditionalFormatting sqref="V4">
    <cfRule type="cellIs" dxfId="242" priority="14" stopIfTrue="1" operator="lessThanOrEqual">
      <formula>9</formula>
    </cfRule>
  </conditionalFormatting>
  <conditionalFormatting sqref="V4">
    <cfRule type="cellIs" dxfId="241" priority="15" stopIfTrue="1" operator="lessThan">
      <formula>9.4</formula>
    </cfRule>
    <cfRule type="cellIs" dxfId="240" priority="16" stopIfTrue="1" operator="lessThanOrEqual">
      <formula>9.4</formula>
    </cfRule>
  </conditionalFormatting>
  <conditionalFormatting sqref="V4">
    <cfRule type="cellIs" dxfId="239" priority="17" stopIfTrue="1" operator="greaterThanOrEqual">
      <formula>9.5</formula>
    </cfRule>
  </conditionalFormatting>
  <conditionalFormatting sqref="T14:T65">
    <cfRule type="cellIs" dxfId="238" priority="9" stopIfTrue="1" operator="greaterThanOrEqual">
      <formula>9.5</formula>
    </cfRule>
    <cfRule type="cellIs" dxfId="237" priority="10" stopIfTrue="1" operator="lessThan">
      <formula>9.5</formula>
    </cfRule>
  </conditionalFormatting>
  <conditionalFormatting sqref="X14:X65">
    <cfRule type="cellIs" dxfId="236" priority="7" stopIfTrue="1" operator="greaterThanOrEqual">
      <formula>9.5</formula>
    </cfRule>
    <cfRule type="cellIs" dxfId="235" priority="8" stopIfTrue="1" operator="lessThan">
      <formula>9.5</formula>
    </cfRule>
  </conditionalFormatting>
  <conditionalFormatting sqref="Y14:Y65">
    <cfRule type="cellIs" dxfId="234" priority="5" stopIfTrue="1" operator="greaterThanOrEqual">
      <formula>9.5</formula>
    </cfRule>
    <cfRule type="cellIs" dxfId="233" priority="6" stopIfTrue="1" operator="lessThan">
      <formula>9.5</formula>
    </cfRule>
  </conditionalFormatting>
  <conditionalFormatting sqref="R14:R52">
    <cfRule type="cellIs" dxfId="232" priority="3" stopIfTrue="1" operator="greaterThanOrEqual">
      <formula>9.5</formula>
    </cfRule>
    <cfRule type="cellIs" dxfId="231" priority="4" stopIfTrue="1" operator="lessThan">
      <formula>9.5</formula>
    </cfRule>
  </conditionalFormatting>
  <conditionalFormatting sqref="V14:V52">
    <cfRule type="cellIs" dxfId="230" priority="1" stopIfTrue="1" operator="greaterThanOrEqual">
      <formula>9.5</formula>
    </cfRule>
    <cfRule type="cellIs" dxfId="229" priority="2" stopIfTrue="1" operator="lessThan">
      <formula>9.5</formula>
    </cfRule>
  </conditionalFormatting>
  <dataValidations count="2">
    <dataValidation type="decimal" allowBlank="1" showErrorMessage="1" sqref="O14:P65 T14:T65 X14:X65">
      <formula1>0</formula1>
      <formula2>20</formula2>
    </dataValidation>
    <dataValidation type="decimal" allowBlank="1" showInputMessage="1" showErrorMessage="1" prompt="Nota Inválida - A nota do aluno so pode ser de 0 - 20" sqref="R14:R65 N14:N65 V14:V65">
      <formula1>0</formula1>
      <formula2>20</formula2>
    </dataValidation>
  </dataValidations>
  <pageMargins left="0.31496062992125984" right="0.31496062992125984" top="0.39370078740157483" bottom="0.39370078740157483" header="0" footer="0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11</vt:i4>
      </vt:variant>
    </vt:vector>
  </HeadingPairs>
  <TitlesOfParts>
    <vt:vector size="25" baseType="lpstr">
      <vt:lpstr>LISTA</vt:lpstr>
      <vt:lpstr>LP</vt:lpstr>
      <vt:lpstr>ING</vt:lpstr>
      <vt:lpstr>FAI</vt:lpstr>
      <vt:lpstr>ED. FISICA</vt:lpstr>
      <vt:lpstr>MAT</vt:lpstr>
      <vt:lpstr>QUI</vt:lpstr>
      <vt:lpstr>FIS</vt:lpstr>
      <vt:lpstr>OGI</vt:lpstr>
      <vt:lpstr>TLP</vt:lpstr>
      <vt:lpstr>SEAC</vt:lpstr>
      <vt:lpstr>TIC</vt:lpstr>
      <vt:lpstr>Iº TRIMESTRE</vt:lpstr>
      <vt:lpstr>IIº TRIMESTRE </vt:lpstr>
      <vt:lpstr>'ED. FISICA'!Area_de_impressao</vt:lpstr>
      <vt:lpstr>FAI!Area_de_impressao</vt:lpstr>
      <vt:lpstr>FIS!Area_de_impressao</vt:lpstr>
      <vt:lpstr>ING!Area_de_impressao</vt:lpstr>
      <vt:lpstr>LP!Area_de_impressao</vt:lpstr>
      <vt:lpstr>MAT!Area_de_impressao</vt:lpstr>
      <vt:lpstr>OGI!Area_de_impressao</vt:lpstr>
      <vt:lpstr>QUI!Area_de_impressao</vt:lpstr>
      <vt:lpstr>SEAC!Area_de_impressao</vt:lpstr>
      <vt:lpstr>TIC!Area_de_impressao</vt:lpstr>
      <vt:lpstr>TLP!Area_de_impressao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Desidério Gama</dc:creator>
  <cp:lastModifiedBy>Lenovo</cp:lastModifiedBy>
  <cp:lastPrinted>2024-11-28T09:13:08Z</cp:lastPrinted>
  <dcterms:created xsi:type="dcterms:W3CDTF">2023-11-13T22:03:03Z</dcterms:created>
  <dcterms:modified xsi:type="dcterms:W3CDTF">2024-11-28T10:14:35Z</dcterms:modified>
</cp:coreProperties>
</file>